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90" yWindow="180" windowWidth="19440" windowHeight="9390"/>
  </bookViews>
  <sheets>
    <sheet name="ВЫБОР" sheetId="2" r:id="rId1"/>
  </sheets>
  <calcPr calcId="144525"/>
</workbook>
</file>

<file path=xl/calcChain.xml><?xml version="1.0" encoding="utf-8"?>
<calcChain xmlns="http://schemas.openxmlformats.org/spreadsheetml/2006/main">
  <c r="I458" i="2" l="1"/>
  <c r="I311" i="2"/>
  <c r="I279" i="2"/>
  <c r="I262" i="2"/>
  <c r="I130" i="2"/>
  <c r="I110" i="2"/>
  <c r="I41" i="2"/>
  <c r="I25" i="2"/>
  <c r="I33" i="2"/>
  <c r="I14" i="2"/>
  <c r="D477" i="2" l="1"/>
  <c r="D470" i="2"/>
  <c r="D461" i="2"/>
  <c r="D451" i="2"/>
  <c r="D427" i="2"/>
  <c r="D420" i="2"/>
  <c r="D411" i="2"/>
  <c r="D401" i="2"/>
  <c r="D381" i="2"/>
  <c r="D364" i="2"/>
  <c r="D332" i="2"/>
  <c r="D324" i="2"/>
  <c r="D315" i="2"/>
  <c r="D304" i="2"/>
  <c r="D284" i="2"/>
  <c r="D267" i="2"/>
  <c r="D236" i="2"/>
  <c r="D228" i="2"/>
  <c r="D220" i="2"/>
  <c r="D180" i="2"/>
  <c r="D188" i="2"/>
  <c r="D172" i="2"/>
  <c r="D142" i="2"/>
  <c r="D125" i="2"/>
  <c r="I90" i="2"/>
  <c r="D92" i="2"/>
  <c r="D76" i="2"/>
  <c r="D44" i="2"/>
  <c r="D37" i="2"/>
  <c r="D28" i="2"/>
  <c r="D18" i="2"/>
  <c r="H477" i="2" l="1"/>
  <c r="G477" i="2"/>
  <c r="F477" i="2"/>
  <c r="E477" i="2"/>
  <c r="I476" i="2"/>
  <c r="I475" i="2"/>
  <c r="I474" i="2"/>
  <c r="I473" i="2"/>
  <c r="I472" i="2"/>
  <c r="H470" i="2"/>
  <c r="G470" i="2"/>
  <c r="F470" i="2"/>
  <c r="E470" i="2"/>
  <c r="I469" i="2"/>
  <c r="I468" i="2"/>
  <c r="I467" i="2"/>
  <c r="I466" i="2"/>
  <c r="H461" i="2"/>
  <c r="G461" i="2"/>
  <c r="F461" i="2"/>
  <c r="E461" i="2"/>
  <c r="I460" i="2"/>
  <c r="I459" i="2"/>
  <c r="I457" i="2"/>
  <c r="I456" i="2"/>
  <c r="H454" i="2"/>
  <c r="G454" i="2"/>
  <c r="F454" i="2"/>
  <c r="E454" i="2"/>
  <c r="D454" i="2"/>
  <c r="I453" i="2"/>
  <c r="I454" i="2" s="1"/>
  <c r="H451" i="2"/>
  <c r="G451" i="2"/>
  <c r="F451" i="2"/>
  <c r="E451" i="2"/>
  <c r="I450" i="2"/>
  <c r="I449" i="2"/>
  <c r="I448" i="2"/>
  <c r="I447" i="2"/>
  <c r="H427" i="2"/>
  <c r="G427" i="2"/>
  <c r="F427" i="2"/>
  <c r="E427" i="2"/>
  <c r="I426" i="2"/>
  <c r="I425" i="2"/>
  <c r="I424" i="2"/>
  <c r="I423" i="2"/>
  <c r="I422" i="2"/>
  <c r="H420" i="2"/>
  <c r="G420" i="2"/>
  <c r="F420" i="2"/>
  <c r="E420" i="2"/>
  <c r="I419" i="2"/>
  <c r="I418" i="2"/>
  <c r="I417" i="2"/>
  <c r="I416" i="2"/>
  <c r="H411" i="2"/>
  <c r="G411" i="2"/>
  <c r="F411" i="2"/>
  <c r="E411" i="2"/>
  <c r="I410" i="2"/>
  <c r="I409" i="2"/>
  <c r="I408" i="2"/>
  <c r="I407" i="2"/>
  <c r="I406" i="2"/>
  <c r="H404" i="2"/>
  <c r="G404" i="2"/>
  <c r="F404" i="2"/>
  <c r="E404" i="2"/>
  <c r="D404" i="2"/>
  <c r="I403" i="2"/>
  <c r="I404" i="2" s="1"/>
  <c r="H401" i="2"/>
  <c r="G401" i="2"/>
  <c r="F401" i="2"/>
  <c r="E401" i="2"/>
  <c r="I400" i="2"/>
  <c r="I399" i="2"/>
  <c r="I398" i="2"/>
  <c r="I397" i="2"/>
  <c r="H381" i="2"/>
  <c r="G381" i="2"/>
  <c r="F381" i="2"/>
  <c r="E381" i="2"/>
  <c r="I380" i="2"/>
  <c r="I379" i="2"/>
  <c r="I378" i="2"/>
  <c r="I377" i="2"/>
  <c r="I376" i="2"/>
  <c r="I375" i="2"/>
  <c r="H373" i="2"/>
  <c r="H382" i="2" s="1"/>
  <c r="G373" i="2"/>
  <c r="F373" i="2"/>
  <c r="F382" i="2" s="1"/>
  <c r="E373" i="2"/>
  <c r="E382" i="2" s="1"/>
  <c r="E383" i="2" s="1"/>
  <c r="I372" i="2"/>
  <c r="I371" i="2"/>
  <c r="I370" i="2"/>
  <c r="I369" i="2"/>
  <c r="H364" i="2"/>
  <c r="G364" i="2"/>
  <c r="F364" i="2"/>
  <c r="E364" i="2"/>
  <c r="I363" i="2"/>
  <c r="I362" i="2"/>
  <c r="I361" i="2"/>
  <c r="I360" i="2"/>
  <c r="I359" i="2"/>
  <c r="I358" i="2"/>
  <c r="H356" i="2"/>
  <c r="G356" i="2"/>
  <c r="F356" i="2"/>
  <c r="E356" i="2"/>
  <c r="D356" i="2"/>
  <c r="I355" i="2"/>
  <c r="I356" i="2" s="1"/>
  <c r="H353" i="2"/>
  <c r="G353" i="2"/>
  <c r="G365" i="2" s="1"/>
  <c r="F353" i="2"/>
  <c r="E353" i="2"/>
  <c r="I352" i="2"/>
  <c r="I351" i="2"/>
  <c r="I350" i="2"/>
  <c r="I349" i="2"/>
  <c r="H332" i="2"/>
  <c r="G332" i="2"/>
  <c r="F332" i="2"/>
  <c r="E332" i="2"/>
  <c r="I331" i="2"/>
  <c r="I330" i="2"/>
  <c r="I329" i="2"/>
  <c r="I328" i="2"/>
  <c r="I327" i="2"/>
  <c r="I326" i="2"/>
  <c r="H324" i="2"/>
  <c r="H333" i="2" s="1"/>
  <c r="G324" i="2"/>
  <c r="F324" i="2"/>
  <c r="E324" i="2"/>
  <c r="I323" i="2"/>
  <c r="I322" i="2"/>
  <c r="I321" i="2"/>
  <c r="I320" i="2"/>
  <c r="H315" i="2"/>
  <c r="G315" i="2"/>
  <c r="F315" i="2"/>
  <c r="E315" i="2"/>
  <c r="I314" i="2"/>
  <c r="I313" i="2"/>
  <c r="I312" i="2"/>
  <c r="I310" i="2"/>
  <c r="I309" i="2"/>
  <c r="H307" i="2"/>
  <c r="G307" i="2"/>
  <c r="F307" i="2"/>
  <c r="E307" i="2"/>
  <c r="D307" i="2"/>
  <c r="I306" i="2"/>
  <c r="I307" i="2" s="1"/>
  <c r="H304" i="2"/>
  <c r="G304" i="2"/>
  <c r="F304" i="2"/>
  <c r="E304" i="2"/>
  <c r="I303" i="2"/>
  <c r="I302" i="2"/>
  <c r="I301" i="2"/>
  <c r="I300" i="2"/>
  <c r="I304" i="2" s="1"/>
  <c r="H284" i="2"/>
  <c r="G284" i="2"/>
  <c r="F284" i="2"/>
  <c r="E284" i="2"/>
  <c r="I283" i="2"/>
  <c r="I282" i="2"/>
  <c r="I281" i="2"/>
  <c r="I280" i="2"/>
  <c r="I278" i="2"/>
  <c r="H276" i="2"/>
  <c r="G276" i="2"/>
  <c r="G285" i="2" s="1"/>
  <c r="F276" i="2"/>
  <c r="E276" i="2"/>
  <c r="I275" i="2"/>
  <c r="I274" i="2"/>
  <c r="I273" i="2"/>
  <c r="I272" i="2"/>
  <c r="H267" i="2"/>
  <c r="G267" i="2"/>
  <c r="F267" i="2"/>
  <c r="E267" i="2"/>
  <c r="I266" i="2"/>
  <c r="I265" i="2"/>
  <c r="I264" i="2"/>
  <c r="I263" i="2"/>
  <c r="I261" i="2"/>
  <c r="H259" i="2"/>
  <c r="G259" i="2"/>
  <c r="F259" i="2"/>
  <c r="E259" i="2"/>
  <c r="D259" i="2"/>
  <c r="I258" i="2"/>
  <c r="I259" i="2" s="1"/>
  <c r="H256" i="2"/>
  <c r="G256" i="2"/>
  <c r="F256" i="2"/>
  <c r="E256" i="2"/>
  <c r="E268" i="2" s="1"/>
  <c r="E269" i="2" s="1"/>
  <c r="I255" i="2"/>
  <c r="I254" i="2"/>
  <c r="I253" i="2"/>
  <c r="I252" i="2"/>
  <c r="I256" i="2" s="1"/>
  <c r="H236" i="2"/>
  <c r="G236" i="2"/>
  <c r="F236" i="2"/>
  <c r="E236" i="2"/>
  <c r="I235" i="2"/>
  <c r="I234" i="2"/>
  <c r="I233" i="2"/>
  <c r="I232" i="2"/>
  <c r="I231" i="2"/>
  <c r="I230" i="2"/>
  <c r="H228" i="2"/>
  <c r="G228" i="2"/>
  <c r="G237" i="2" s="1"/>
  <c r="F228" i="2"/>
  <c r="E228" i="2"/>
  <c r="I227" i="2"/>
  <c r="I226" i="2"/>
  <c r="I225" i="2"/>
  <c r="H220" i="2"/>
  <c r="G220" i="2"/>
  <c r="F220" i="2"/>
  <c r="E220" i="2"/>
  <c r="I219" i="2"/>
  <c r="I218" i="2"/>
  <c r="I217" i="2"/>
  <c r="I216" i="2"/>
  <c r="I215" i="2"/>
  <c r="I214" i="2"/>
  <c r="H212" i="2"/>
  <c r="G212" i="2"/>
  <c r="F212" i="2"/>
  <c r="E212" i="2"/>
  <c r="D212" i="2"/>
  <c r="I211" i="2"/>
  <c r="I212" i="2" s="1"/>
  <c r="H209" i="2"/>
  <c r="G209" i="2"/>
  <c r="F209" i="2"/>
  <c r="E209" i="2"/>
  <c r="E221" i="2" s="1"/>
  <c r="E222" i="2" s="1"/>
  <c r="I208" i="2"/>
  <c r="I207" i="2"/>
  <c r="I206" i="2"/>
  <c r="I205" i="2"/>
  <c r="I209" i="2" s="1"/>
  <c r="H188" i="2"/>
  <c r="G188" i="2"/>
  <c r="F188" i="2"/>
  <c r="E188" i="2"/>
  <c r="I187" i="2"/>
  <c r="I186" i="2"/>
  <c r="I185" i="2"/>
  <c r="I184" i="2"/>
  <c r="I183" i="2"/>
  <c r="I182" i="2"/>
  <c r="H180" i="2"/>
  <c r="H189" i="2" s="1"/>
  <c r="G180" i="2"/>
  <c r="F180" i="2"/>
  <c r="E180" i="2"/>
  <c r="I179" i="2"/>
  <c r="I178" i="2"/>
  <c r="I177" i="2"/>
  <c r="H172" i="2"/>
  <c r="G172" i="2"/>
  <c r="F172" i="2"/>
  <c r="E172" i="2"/>
  <c r="I171" i="2"/>
  <c r="I170" i="2"/>
  <c r="I169" i="2"/>
  <c r="I168" i="2"/>
  <c r="I167" i="2"/>
  <c r="I166" i="2"/>
  <c r="H164" i="2"/>
  <c r="G164" i="2"/>
  <c r="F164" i="2"/>
  <c r="E164" i="2"/>
  <c r="D164" i="2"/>
  <c r="I163" i="2"/>
  <c r="I164" i="2" s="1"/>
  <c r="H161" i="2"/>
  <c r="G161" i="2"/>
  <c r="F161" i="2"/>
  <c r="E161" i="2"/>
  <c r="I160" i="2"/>
  <c r="I159" i="2"/>
  <c r="I158" i="2"/>
  <c r="H142" i="2"/>
  <c r="G142" i="2"/>
  <c r="F142" i="2"/>
  <c r="E142" i="2"/>
  <c r="I141" i="2"/>
  <c r="I140" i="2"/>
  <c r="I139" i="2"/>
  <c r="I138" i="2"/>
  <c r="I137" i="2"/>
  <c r="I136" i="2"/>
  <c r="H134" i="2"/>
  <c r="G134" i="2"/>
  <c r="G143" i="2" s="1"/>
  <c r="F134" i="2"/>
  <c r="F143" i="2" s="1"/>
  <c r="E134" i="2"/>
  <c r="I133" i="2"/>
  <c r="I132" i="2"/>
  <c r="I131" i="2"/>
  <c r="H125" i="2"/>
  <c r="G125" i="2"/>
  <c r="F125" i="2"/>
  <c r="E125" i="2"/>
  <c r="I124" i="2"/>
  <c r="I123" i="2"/>
  <c r="I122" i="2"/>
  <c r="I121" i="2"/>
  <c r="I120" i="2"/>
  <c r="I119" i="2"/>
  <c r="H117" i="2"/>
  <c r="G117" i="2"/>
  <c r="F117" i="2"/>
  <c r="E117" i="2"/>
  <c r="D117" i="2"/>
  <c r="I116" i="2"/>
  <c r="I117" i="2" s="1"/>
  <c r="H114" i="2"/>
  <c r="G114" i="2"/>
  <c r="F114" i="2"/>
  <c r="E114" i="2"/>
  <c r="I113" i="2"/>
  <c r="I112" i="2"/>
  <c r="I111" i="2"/>
  <c r="H92" i="2"/>
  <c r="G92" i="2"/>
  <c r="F92" i="2"/>
  <c r="E92" i="2"/>
  <c r="I91" i="2"/>
  <c r="I89" i="2"/>
  <c r="I88" i="2"/>
  <c r="I87" i="2"/>
  <c r="H85" i="2"/>
  <c r="H93" i="2" s="1"/>
  <c r="G85" i="2"/>
  <c r="G93" i="2" s="1"/>
  <c r="F85" i="2"/>
  <c r="F93" i="2" s="1"/>
  <c r="E85" i="2"/>
  <c r="I84" i="2"/>
  <c r="I83" i="2"/>
  <c r="I82" i="2"/>
  <c r="I81" i="2"/>
  <c r="H76" i="2"/>
  <c r="G76" i="2"/>
  <c r="F76" i="2"/>
  <c r="E76" i="2"/>
  <c r="I75" i="2"/>
  <c r="I74" i="2"/>
  <c r="I73" i="2"/>
  <c r="I72" i="2"/>
  <c r="I71" i="2"/>
  <c r="H69" i="2"/>
  <c r="G69" i="2"/>
  <c r="F69" i="2"/>
  <c r="E69" i="2"/>
  <c r="D69" i="2"/>
  <c r="I68" i="2"/>
  <c r="I69" i="2" s="1"/>
  <c r="H66" i="2"/>
  <c r="G66" i="2"/>
  <c r="F66" i="2"/>
  <c r="E66" i="2"/>
  <c r="I65" i="2"/>
  <c r="I64" i="2"/>
  <c r="I63" i="2"/>
  <c r="I62" i="2"/>
  <c r="H44" i="2"/>
  <c r="G44" i="2"/>
  <c r="F44" i="2"/>
  <c r="E44" i="2"/>
  <c r="I43" i="2"/>
  <c r="I42" i="2"/>
  <c r="I40" i="2"/>
  <c r="I39" i="2"/>
  <c r="H37" i="2"/>
  <c r="G37" i="2"/>
  <c r="F37" i="2"/>
  <c r="E37" i="2"/>
  <c r="I36" i="2"/>
  <c r="I35" i="2"/>
  <c r="I34" i="2"/>
  <c r="H28" i="2"/>
  <c r="G28" i="2"/>
  <c r="F28" i="2"/>
  <c r="E28" i="2"/>
  <c r="I27" i="2"/>
  <c r="I26" i="2"/>
  <c r="I24" i="2"/>
  <c r="I23" i="2"/>
  <c r="H21" i="2"/>
  <c r="G21" i="2"/>
  <c r="F21" i="2"/>
  <c r="E21" i="2"/>
  <c r="D21" i="2"/>
  <c r="I20" i="2"/>
  <c r="I21" i="2" s="1"/>
  <c r="H18" i="2"/>
  <c r="G18" i="2"/>
  <c r="F18" i="2"/>
  <c r="E18" i="2"/>
  <c r="I17" i="2"/>
  <c r="I16" i="2"/>
  <c r="I15" i="2"/>
  <c r="H316" i="2" l="1"/>
  <c r="F333" i="2"/>
  <c r="H285" i="2"/>
  <c r="F285" i="2"/>
  <c r="F29" i="2"/>
  <c r="H29" i="2"/>
  <c r="G29" i="2"/>
  <c r="E428" i="2"/>
  <c r="E429" i="2" s="1"/>
  <c r="E478" i="2"/>
  <c r="E479" i="2" s="1"/>
  <c r="E189" i="2"/>
  <c r="E190" i="2" s="1"/>
  <c r="E237" i="2"/>
  <c r="E238" i="2" s="1"/>
  <c r="F478" i="2"/>
  <c r="G77" i="2"/>
  <c r="E126" i="2"/>
  <c r="E127" i="2" s="1"/>
  <c r="I161" i="2"/>
  <c r="H221" i="2"/>
  <c r="H268" i="2"/>
  <c r="E285" i="2"/>
  <c r="E286" i="2" s="1"/>
  <c r="I364" i="2"/>
  <c r="I427" i="2"/>
  <c r="G428" i="2"/>
  <c r="I477" i="2"/>
  <c r="G478" i="2"/>
  <c r="F428" i="2"/>
  <c r="I28" i="2"/>
  <c r="F45" i="2"/>
  <c r="H77" i="2"/>
  <c r="F126" i="2"/>
  <c r="H143" i="2"/>
  <c r="H173" i="2"/>
  <c r="F462" i="2"/>
  <c r="I44" i="2"/>
  <c r="I76" i="2"/>
  <c r="I114" i="2"/>
  <c r="G221" i="2"/>
  <c r="H237" i="2"/>
  <c r="G268" i="2"/>
  <c r="G316" i="2"/>
  <c r="I315" i="2"/>
  <c r="I316" i="2" s="1"/>
  <c r="I332" i="2"/>
  <c r="F365" i="2"/>
  <c r="I373" i="2"/>
  <c r="I381" i="2"/>
  <c r="E412" i="2"/>
  <c r="E413" i="2" s="1"/>
  <c r="I420" i="2"/>
  <c r="E462" i="2"/>
  <c r="E463" i="2" s="1"/>
  <c r="I470" i="2"/>
  <c r="E29" i="2"/>
  <c r="E30" i="2" s="1"/>
  <c r="I37" i="2"/>
  <c r="H45" i="2"/>
  <c r="F77" i="2"/>
  <c r="H126" i="2"/>
  <c r="I125" i="2"/>
  <c r="I172" i="2"/>
  <c r="F173" i="2"/>
  <c r="G189" i="2"/>
  <c r="I220" i="2"/>
  <c r="I267" i="2"/>
  <c r="I268" i="2" s="1"/>
  <c r="F268" i="2"/>
  <c r="F316" i="2"/>
  <c r="E316" i="2"/>
  <c r="E317" i="2" s="1"/>
  <c r="I324" i="2"/>
  <c r="E333" i="2"/>
  <c r="E334" i="2" s="1"/>
  <c r="I353" i="2"/>
  <c r="I365" i="2" s="1"/>
  <c r="E365" i="2"/>
  <c r="E366" i="2" s="1"/>
  <c r="I401" i="2"/>
  <c r="H412" i="2"/>
  <c r="I451" i="2"/>
  <c r="H462" i="2"/>
  <c r="F412" i="2"/>
  <c r="I18" i="2"/>
  <c r="G45" i="2"/>
  <c r="E45" i="2"/>
  <c r="E46" i="2" s="1"/>
  <c r="I66" i="2"/>
  <c r="E77" i="2"/>
  <c r="E78" i="2" s="1"/>
  <c r="I85" i="2"/>
  <c r="E93" i="2"/>
  <c r="E94" i="2" s="1"/>
  <c r="I92" i="2"/>
  <c r="G126" i="2"/>
  <c r="I134" i="2"/>
  <c r="E143" i="2"/>
  <c r="E144" i="2" s="1"/>
  <c r="I142" i="2"/>
  <c r="G173" i="2"/>
  <c r="E173" i="2"/>
  <c r="E174" i="2" s="1"/>
  <c r="I180" i="2"/>
  <c r="I188" i="2"/>
  <c r="F189" i="2"/>
  <c r="F221" i="2"/>
  <c r="I228" i="2"/>
  <c r="I236" i="2"/>
  <c r="F237" i="2"/>
  <c r="I276" i="2"/>
  <c r="I284" i="2"/>
  <c r="G333" i="2"/>
  <c r="H365" i="2"/>
  <c r="G382" i="2"/>
  <c r="I411" i="2"/>
  <c r="I412" i="2" s="1"/>
  <c r="G412" i="2"/>
  <c r="H428" i="2"/>
  <c r="I461" i="2"/>
  <c r="I462" i="2" s="1"/>
  <c r="G462" i="2"/>
  <c r="H478" i="2"/>
  <c r="I221" i="2"/>
  <c r="I93" i="2" l="1"/>
  <c r="I126" i="2"/>
  <c r="I478" i="2"/>
  <c r="I29" i="2"/>
  <c r="I45" i="2"/>
  <c r="I428" i="2"/>
  <c r="I173" i="2"/>
  <c r="I77" i="2"/>
  <c r="I382" i="2"/>
  <c r="I237" i="2"/>
  <c r="I189" i="2"/>
  <c r="I333" i="2"/>
  <c r="I285" i="2"/>
  <c r="I143" i="2"/>
</calcChain>
</file>

<file path=xl/sharedStrings.xml><?xml version="1.0" encoding="utf-8"?>
<sst xmlns="http://schemas.openxmlformats.org/spreadsheetml/2006/main" count="722" uniqueCount="112">
  <si>
    <t>Согласовано:</t>
  </si>
  <si>
    <t>Утверждаю :</t>
  </si>
  <si>
    <t>Директор</t>
  </si>
  <si>
    <t xml:space="preserve">           (подпись)</t>
  </si>
  <si>
    <t>(подпись)</t>
  </si>
  <si>
    <t>День 1:</t>
  </si>
  <si>
    <t>Понедельник</t>
  </si>
  <si>
    <t>Неделя:</t>
  </si>
  <si>
    <t>Первая</t>
  </si>
  <si>
    <t>Возрастная категория:</t>
  </si>
  <si>
    <t>7-11 лет</t>
  </si>
  <si>
    <t>Сборник рецептур</t>
  </si>
  <si>
    <t>№ техноло-гической карты</t>
  </si>
  <si>
    <t>Прием пищи, наименование блюда</t>
  </si>
  <si>
    <t>Масса порции</t>
  </si>
  <si>
    <t>ЧАЙ С САХАРОМ</t>
  </si>
  <si>
    <t>БУТЕРБРОД С СЫРОМ</t>
  </si>
  <si>
    <t/>
  </si>
  <si>
    <t>ЯБЛОКО</t>
  </si>
  <si>
    <t>Итого за прием пищи:</t>
  </si>
  <si>
    <t>ОГУРЕЦ СОЛЕНЫЙ</t>
  </si>
  <si>
    <t>НАПИТОК ЛИМОННЫЙ</t>
  </si>
  <si>
    <t>ХЛЕБ РЖАНОЙ</t>
  </si>
  <si>
    <t>Всего за день:</t>
  </si>
  <si>
    <t>Сбалансированность:</t>
  </si>
  <si>
    <t>Цена, руб.</t>
  </si>
  <si>
    <t>Пищевые вещества</t>
  </si>
  <si>
    <t>Энергети-ческая ценность, ккал</t>
  </si>
  <si>
    <t>Белки, г</t>
  </si>
  <si>
    <t>Жиры, г</t>
  </si>
  <si>
    <t>Углеводы, г</t>
  </si>
  <si>
    <t>12 лет и старше</t>
  </si>
  <si>
    <t xml:space="preserve">СУП КАРТОФЕЛЬНЫЙ С БОБОВЫМИ (ГОРОХ) </t>
  </si>
  <si>
    <t>40/10</t>
  </si>
  <si>
    <t>День 2:</t>
  </si>
  <si>
    <t>Вторник</t>
  </si>
  <si>
    <t>ЧАЙ С САХАРОМ И ЛИМОНОМ</t>
  </si>
  <si>
    <t>МАНДАРИН</t>
  </si>
  <si>
    <t>РИС ПРИПУЩЕННЫЙ С МАСЛОМ СЛИВОЧНЫМ</t>
  </si>
  <si>
    <t>День 3:</t>
  </si>
  <si>
    <t>Среда</t>
  </si>
  <si>
    <t>САЛАТ ИЗ КВАШЕНОЙ КАПУСТЫ</t>
  </si>
  <si>
    <t>РАССОЛЬНИК ЛЕНИНГРАДСКИЙ</t>
  </si>
  <si>
    <t>ПЮРЕ КАРТОФЕЛЬНОЕ С МАСЛОМ СЛИВОЧНЫМ</t>
  </si>
  <si>
    <t>ЗАПЕКАНКА ИЗ ТВОРОГА С СОУСОМ МОЛОЧНЫМ</t>
  </si>
  <si>
    <t>День 4:</t>
  </si>
  <si>
    <t>Четверг</t>
  </si>
  <si>
    <t>БУТЕРБРОДЫ С МАСЛОМ</t>
  </si>
  <si>
    <t>БАНАН</t>
  </si>
  <si>
    <t>БОРЩ С КАПУСТОЙ И КАРТОФЕЛЕМ СО СМЕТАНОЙ</t>
  </si>
  <si>
    <t>КАША ГРЕЧНЕВАЯ РАССЫПЧАТАЯ</t>
  </si>
  <si>
    <t>БАТОН</t>
  </si>
  <si>
    <t xml:space="preserve">ЯБЛОКО </t>
  </si>
  <si>
    <t>День 5:</t>
  </si>
  <si>
    <t>Пятница</t>
  </si>
  <si>
    <t>НАПИТОК ЯБЛОЧНЫЙ</t>
  </si>
  <si>
    <t>СУП КАРТОФЕЛЬНЫЙ С РЫБОЙ</t>
  </si>
  <si>
    <t>День 7:</t>
  </si>
  <si>
    <t>Вторая</t>
  </si>
  <si>
    <t>День 6:</t>
  </si>
  <si>
    <t>КАША ПШЕННАЯ ВЯЗКАЯ МОЛОЧНАЯ С МАСЛОМ СЛИВОЧНЫМ</t>
  </si>
  <si>
    <t>День 8:</t>
  </si>
  <si>
    <t>МАКАРОННЫЕ ИЗДЕЛИЯ ОТВАРНЫЕ С МАСЛОМ СЛИВОЧНЫМ</t>
  </si>
  <si>
    <t>СУП КАРТОФЕЛЬНЫЙ С ЗЕЛЕНЫМ ГОРОШКОМ И СМЕТАНОЙ</t>
  </si>
  <si>
    <t>День 9:</t>
  </si>
  <si>
    <t>СУП ИЗ ОВОЩЕЙ  СО СМЕТАНОЙ</t>
  </si>
  <si>
    <t>День 10:</t>
  </si>
  <si>
    <t>МАКАРОНЫ С МАСЛОМ СЛИВОЧНЫМ И СЫРОМ</t>
  </si>
  <si>
    <t>«_______»  ____________ 20____</t>
  </si>
  <si>
    <t xml:space="preserve">МОЛОКО </t>
  </si>
  <si>
    <t>РАССОЛЬНИК   СО СМЕТАНОЙ</t>
  </si>
  <si>
    <t>ЩИ ИЗ СВЕЖЕЙ КАПУСТЫ С КАРТОФЕЛЕМ СО СМЕТАНОЙ</t>
  </si>
  <si>
    <t>150/20</t>
  </si>
  <si>
    <t>ИП Смирнов И.А</t>
  </si>
  <si>
    <t>__________________И.А. Смирнов</t>
  </si>
  <si>
    <t>ЗАВТРАК  II</t>
  </si>
  <si>
    <t>Меню приготавливаемых блюд.</t>
  </si>
  <si>
    <t>БУТЕРБРОД С МАСЛОМ СЛИВОЧНЫМ</t>
  </si>
  <si>
    <t xml:space="preserve">САЛАТ "СТЕПНОЙ" </t>
  </si>
  <si>
    <t>МАКАРОНЫ ЗАПЕЧЕНЫЕ С ЯЙЦОМ</t>
  </si>
  <si>
    <t>меню выбора</t>
  </si>
  <si>
    <t xml:space="preserve">Завтрак </t>
  </si>
  <si>
    <t xml:space="preserve">Обед </t>
  </si>
  <si>
    <t>КАРТОФЕЛЬ ТУШЕНЫЙ С КУРОЙ</t>
  </si>
  <si>
    <t>КАША ПШЕНИЧНАЯ ВЯЗКАЯ МОЛОЧНАЯ С МАСЛОМ СЛИВОЧНЫМ</t>
  </si>
  <si>
    <t>ПЛОВ ИЗ  ПТИЦЫ</t>
  </si>
  <si>
    <t>30/20</t>
  </si>
  <si>
    <t>КОТЛЕТЫ ДОМАШНИЕ</t>
  </si>
  <si>
    <t>КАРТОФЕЛЬ ОТВАРНОЙ С МАСЛОМ СЛИВОЧНЫМ</t>
  </si>
  <si>
    <t>50/5</t>
  </si>
  <si>
    <t xml:space="preserve">БОРЩ С  КАРТОФЕЛЕМ </t>
  </si>
  <si>
    <t>ТЕФТЕЛИ ИЗ СВИНИНЫ С РИСОМ СОУСОМ СМЕТАННЫМ</t>
  </si>
  <si>
    <t>КАША ГРЕЧНЕВАЯ МОЛОЧНАЯ С МАСЛОМ СЛИВОЧНЫМ</t>
  </si>
  <si>
    <t>КОТЛЕТА РЫБНАЯ</t>
  </si>
  <si>
    <t>ВЕРМИШЕЛЬ МОЛОЧНАЯ С МАСЛОМ СЛИВОЧНЫМ</t>
  </si>
  <si>
    <t>40/15</t>
  </si>
  <si>
    <t>СУП КАРТОФЕЛЬНЫЙ С БОБОВЫМИ (ФАСОЛЬ)</t>
  </si>
  <si>
    <t>БИТОЧКИ  ИЗ СВИНИНЫ</t>
  </si>
  <si>
    <t>ОМЛЕТ НАТУРАЛЬНЫЙ С МАСЛОМ СЛИВОЧНЫМ</t>
  </si>
  <si>
    <t>СУФЛЕ ИЗ ПЕЧЕНИ СО СМЕТАННЫМ СОУСОМ</t>
  </si>
  <si>
    <t xml:space="preserve">ОМЛЕТ НАТУРАЛЬНЫЙ </t>
  </si>
  <si>
    <t xml:space="preserve">РАССОЛЬНИК   </t>
  </si>
  <si>
    <t>«_______»  ____________ 20_____</t>
  </si>
  <si>
    <t>КАША "ЯНТАРНАЯ" ВЯЗКАЯ С МАСЛОМ СЛИВОЧНЫМ</t>
  </si>
  <si>
    <t>ГУЛЯШ ИЗ ФИЛЕ КУРЫ</t>
  </si>
  <si>
    <t>КАПУСТА ТУШЕНАЯ С КУРОЙ</t>
  </si>
  <si>
    <t>КАША ЯЧНЕВАЯ ВЯЗКАЯ МОЛОЧНАЯ С МАСЛОМ СЛИВОЧНЫМ</t>
  </si>
  <si>
    <t>ЗАПЕКАНКА КАРТОФЕЛЬНАЯ С МЯСОМ И СОУСОМ СМЕТАННЫМ</t>
  </si>
  <si>
    <t>КАША ЯЧНЕВАЯ МОЛОЧНАЯ С МАСЛОМ СЛИВОЧНЫМ</t>
  </si>
  <si>
    <t>МОУ "Волошовская СОШ"</t>
  </si>
  <si>
    <t>_________________________  Н.А. Акимова</t>
  </si>
  <si>
    <t>40\10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</si>
</sst>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#,##0.00;\-#,##0.00"/>
    <numFmt numFmtId="165" formatCode="#,##0.00_ ;\-#,##0.00\ "/>
    <numFmt numFmtId="166" formatCode="#,##0.0;\-#,##0.0"/>
    <numFmt numFmtId="167" formatCode="#,##0.0_ ;\-#,##0.0\ "/>
    <numFmt numFmtId="168" formatCode="0.0"/>
    <numFmt numFmtId="169" formatCode="#,##0.00\ _₽"/>
  </numFmts>
  <fonts count="22" x14ac:knownFonts="1">
    <font>
      <sz val="11"/>
      <color theme="1"/>
      <name val="Calibri"/>
      <family val="2"/>
      <charset val="204"/>
      <scheme val="minor"/>
    </font>
    <font>
      <sz val="9"/>
      <name val="Arial"/>
      <family val="2"/>
      <charset val="204"/>
    </font>
    <font>
      <b/>
      <sz val="12"/>
      <name val="Arial"/>
      <family val="2"/>
      <charset val="204"/>
    </font>
    <font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9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b/>
      <sz val="8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b/>
      <sz val="8"/>
      <color indexed="8"/>
      <name val="Calibri"/>
      <family val="2"/>
      <charset val="204"/>
    </font>
    <font>
      <b/>
      <sz val="8"/>
      <color rgb="FF000000"/>
      <name val="Arial"/>
      <family val="2"/>
      <charset val="204"/>
    </font>
    <font>
      <b/>
      <sz val="7"/>
      <color rgb="FF000000"/>
      <name val="Arial"/>
      <family val="2"/>
      <charset val="204"/>
    </font>
    <font>
      <b/>
      <sz val="9"/>
      <color indexed="8"/>
      <name val="Times New Roman"/>
      <family val="1"/>
      <charset val="204"/>
    </font>
    <font>
      <sz val="7.8"/>
      <color theme="1"/>
      <name val="Arial"/>
      <family val="2"/>
      <charset val="204"/>
    </font>
    <font>
      <sz val="7"/>
      <color indexed="8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8"/>
      <color rgb="FF000000"/>
      <name val="Arial"/>
      <family val="2"/>
      <charset val="204"/>
    </font>
    <font>
      <b/>
      <sz val="10"/>
      <color indexed="8"/>
      <name val="Calibri"/>
      <family val="2"/>
      <charset val="204"/>
    </font>
    <font>
      <b/>
      <sz val="7"/>
      <color indexed="8"/>
      <name val="Arial"/>
      <family val="2"/>
      <charset val="204"/>
    </font>
    <font>
      <sz val="8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auto="1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 style="thin">
        <color indexed="8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/>
      <right style="thin">
        <color auto="1"/>
      </right>
      <top style="thin">
        <color rgb="FF000000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122">
    <xf numFmtId="0" fontId="0" fillId="0" borderId="0" xfId="0"/>
    <xf numFmtId="0" fontId="1" fillId="0" borderId="0" xfId="0" applyFont="1" applyAlignment="1"/>
    <xf numFmtId="0" fontId="0" fillId="0" borderId="0" xfId="0" applyAlignment="1"/>
    <xf numFmtId="0" fontId="3" fillId="0" borderId="0" xfId="1"/>
    <xf numFmtId="0" fontId="5" fillId="0" borderId="0" xfId="1" applyFont="1" applyBorder="1" applyAlignment="1">
      <alignment vertical="center"/>
    </xf>
    <xf numFmtId="0" fontId="7" fillId="0" borderId="8" xfId="0" applyNumberFormat="1" applyFont="1" applyFill="1" applyBorder="1" applyAlignment="1" applyProtection="1">
      <alignment horizontal="center" vertical="center" wrapText="1"/>
    </xf>
    <xf numFmtId="0" fontId="7" fillId="0" borderId="6" xfId="0" applyNumberFormat="1" applyFont="1" applyFill="1" applyBorder="1" applyAlignment="1" applyProtection="1">
      <alignment horizontal="left" vertical="center" wrapText="1"/>
    </xf>
    <xf numFmtId="0" fontId="8" fillId="0" borderId="9" xfId="0" applyNumberFormat="1" applyFont="1" applyFill="1" applyBorder="1" applyAlignment="1" applyProtection="1">
      <alignment horizontal="center" vertical="center" wrapText="1"/>
    </xf>
    <xf numFmtId="164" fontId="7" fillId="0" borderId="8" xfId="0" applyNumberFormat="1" applyFont="1" applyFill="1" applyBorder="1" applyAlignment="1" applyProtection="1">
      <alignment horizontal="right" vertical="center" wrapText="1"/>
    </xf>
    <xf numFmtId="165" fontId="8" fillId="0" borderId="8" xfId="0" applyNumberFormat="1" applyFont="1" applyFill="1" applyBorder="1" applyAlignment="1" applyProtection="1">
      <alignment horizontal="right" vertical="center" wrapText="1"/>
    </xf>
    <xf numFmtId="0" fontId="8" fillId="0" borderId="8" xfId="0" applyNumberFormat="1" applyFont="1" applyFill="1" applyBorder="1" applyAlignment="1" applyProtection="1">
      <alignment horizontal="center" vertical="center" wrapText="1"/>
    </xf>
    <xf numFmtId="166" fontId="7" fillId="0" borderId="8" xfId="0" applyNumberFormat="1" applyFont="1" applyFill="1" applyBorder="1" applyAlignment="1" applyProtection="1">
      <alignment horizontal="right" vertical="center" wrapText="1"/>
    </xf>
    <xf numFmtId="166" fontId="7" fillId="0" borderId="8" xfId="0" applyNumberFormat="1" applyFont="1" applyFill="1" applyBorder="1" applyAlignment="1">
      <alignment horizontal="right" vertical="center" wrapText="1"/>
    </xf>
    <xf numFmtId="166" fontId="8" fillId="0" borderId="8" xfId="0" applyNumberFormat="1" applyFont="1" applyFill="1" applyBorder="1" applyAlignment="1" applyProtection="1">
      <alignment horizontal="right" vertical="center" wrapText="1"/>
    </xf>
    <xf numFmtId="0" fontId="8" fillId="0" borderId="8" xfId="0" applyNumberFormat="1" applyFont="1" applyFill="1" applyBorder="1" applyAlignment="1" applyProtection="1">
      <alignment horizontal="right" vertical="center" wrapText="1"/>
    </xf>
    <xf numFmtId="0" fontId="9" fillId="0" borderId="0" xfId="0" applyNumberFormat="1" applyFont="1" applyFill="1" applyBorder="1" applyAlignment="1" applyProtection="1">
      <alignment horizontal="left" vertical="top" wrapText="1"/>
    </xf>
    <xf numFmtId="0" fontId="8" fillId="0" borderId="1" xfId="0" applyNumberFormat="1" applyFont="1" applyFill="1" applyBorder="1" applyAlignment="1" applyProtection="1">
      <alignment horizontal="right" vertical="center" wrapText="1"/>
    </xf>
    <xf numFmtId="0" fontId="8" fillId="0" borderId="12" xfId="0" applyNumberFormat="1" applyFont="1" applyFill="1" applyBorder="1" applyAlignment="1" applyProtection="1">
      <alignment horizontal="right" vertical="center" wrapText="1"/>
    </xf>
    <xf numFmtId="0" fontId="8" fillId="0" borderId="10" xfId="0" applyNumberFormat="1" applyFont="1" applyFill="1" applyBorder="1" applyAlignment="1" applyProtection="1">
      <alignment horizontal="right" vertical="center" wrapText="1"/>
    </xf>
    <xf numFmtId="164" fontId="8" fillId="0" borderId="8" xfId="0" applyNumberFormat="1" applyFont="1" applyFill="1" applyBorder="1" applyAlignment="1" applyProtection="1">
      <alignment horizontal="right" vertical="center" wrapText="1"/>
    </xf>
    <xf numFmtId="0" fontId="8" fillId="0" borderId="1" xfId="0" applyNumberFormat="1" applyFont="1" applyFill="1" applyBorder="1" applyAlignment="1" applyProtection="1">
      <alignment vertical="top" wrapText="1"/>
    </xf>
    <xf numFmtId="0" fontId="8" fillId="0" borderId="5" xfId="0" applyNumberFormat="1" applyFont="1" applyFill="1" applyBorder="1" applyAlignment="1" applyProtection="1">
      <alignment vertical="top" wrapText="1"/>
    </xf>
    <xf numFmtId="0" fontId="7" fillId="0" borderId="0" xfId="0" applyNumberFormat="1" applyFont="1" applyFill="1" applyBorder="1" applyAlignment="1" applyProtection="1">
      <alignment horizontal="left" vertical="top" wrapText="1"/>
    </xf>
    <xf numFmtId="164" fontId="8" fillId="0" borderId="2" xfId="0" applyNumberFormat="1" applyFont="1" applyFill="1" applyBorder="1" applyAlignment="1" applyProtection="1">
      <alignment horizontal="right" vertical="center" wrapText="1"/>
    </xf>
    <xf numFmtId="165" fontId="10" fillId="0" borderId="9" xfId="0" applyNumberFormat="1" applyFont="1" applyBorder="1"/>
    <xf numFmtId="0" fontId="8" fillId="0" borderId="15" xfId="0" applyNumberFormat="1" applyFont="1" applyFill="1" applyBorder="1" applyAlignment="1" applyProtection="1">
      <alignment horizontal="right" vertical="center" wrapText="1"/>
    </xf>
    <xf numFmtId="165" fontId="8" fillId="0" borderId="2" xfId="0" applyNumberFormat="1" applyFont="1" applyFill="1" applyBorder="1" applyAlignment="1" applyProtection="1">
      <alignment horizontal="right" vertical="center" wrapText="1"/>
    </xf>
    <xf numFmtId="0" fontId="8" fillId="0" borderId="0" xfId="0" applyNumberFormat="1" applyFont="1" applyFill="1" applyBorder="1" applyAlignment="1" applyProtection="1">
      <alignment horizontal="left" vertical="center" wrapText="1"/>
    </xf>
    <xf numFmtId="0" fontId="8" fillId="0" borderId="0" xfId="0" applyNumberFormat="1" applyFont="1" applyFill="1" applyBorder="1" applyAlignment="1" applyProtection="1">
      <alignment horizontal="right" vertical="center" wrapText="1"/>
    </xf>
    <xf numFmtId="4" fontId="15" fillId="0" borderId="18" xfId="0" applyNumberFormat="1" applyFont="1" applyFill="1" applyBorder="1" applyAlignment="1" applyProtection="1">
      <alignment horizontal="right" vertical="center" wrapText="1"/>
      <protection locked="0"/>
    </xf>
    <xf numFmtId="165" fontId="10" fillId="0" borderId="0" xfId="0" applyNumberFormat="1" applyFont="1" applyBorder="1"/>
    <xf numFmtId="165" fontId="8" fillId="0" borderId="9" xfId="0" applyNumberFormat="1" applyFont="1" applyFill="1" applyBorder="1" applyAlignment="1" applyProtection="1">
      <alignment horizontal="right" vertical="center" wrapText="1"/>
    </xf>
    <xf numFmtId="0" fontId="16" fillId="0" borderId="6" xfId="0" applyNumberFormat="1" applyFont="1" applyFill="1" applyBorder="1" applyAlignment="1" applyProtection="1">
      <alignment horizontal="left" vertical="center" wrapText="1"/>
    </xf>
    <xf numFmtId="16" fontId="7" fillId="0" borderId="8" xfId="0" applyNumberFormat="1" applyFont="1" applyFill="1" applyBorder="1" applyAlignment="1" applyProtection="1">
      <alignment horizontal="center" vertical="center" wrapText="1"/>
    </xf>
    <xf numFmtId="168" fontId="8" fillId="0" borderId="9" xfId="0" applyNumberFormat="1" applyFont="1" applyFill="1" applyBorder="1" applyAlignment="1" applyProtection="1">
      <alignment horizontal="right" vertical="center" wrapText="1"/>
    </xf>
    <xf numFmtId="168" fontId="8" fillId="0" borderId="8" xfId="0" applyNumberFormat="1" applyFont="1" applyFill="1" applyBorder="1" applyAlignment="1" applyProtection="1">
      <alignment horizontal="right" vertical="center" wrapText="1"/>
    </xf>
    <xf numFmtId="167" fontId="8" fillId="0" borderId="8" xfId="0" applyNumberFormat="1" applyFont="1" applyFill="1" applyBorder="1" applyAlignment="1" applyProtection="1">
      <alignment horizontal="right" vertical="center" wrapText="1"/>
    </xf>
    <xf numFmtId="169" fontId="7" fillId="0" borderId="8" xfId="0" applyNumberFormat="1" applyFont="1" applyFill="1" applyBorder="1" applyAlignment="1" applyProtection="1">
      <alignment horizontal="right" vertical="center" wrapText="1"/>
    </xf>
    <xf numFmtId="0" fontId="12" fillId="0" borderId="9" xfId="0" applyFont="1" applyFill="1" applyBorder="1" applyAlignment="1">
      <alignment horizontal="left" vertical="center" wrapText="1"/>
    </xf>
    <xf numFmtId="0" fontId="18" fillId="0" borderId="9" xfId="0" applyFont="1" applyFill="1" applyBorder="1" applyAlignment="1">
      <alignment horizontal="left" vertical="center" wrapText="1"/>
    </xf>
    <xf numFmtId="166" fontId="18" fillId="0" borderId="8" xfId="0" applyNumberFormat="1" applyFont="1" applyFill="1" applyBorder="1" applyAlignment="1">
      <alignment horizontal="right" vertical="center" wrapText="1"/>
    </xf>
    <xf numFmtId="2" fontId="12" fillId="0" borderId="12" xfId="0" applyNumberFormat="1" applyFont="1" applyFill="1" applyBorder="1" applyAlignment="1">
      <alignment horizontal="right" vertical="center" wrapText="1"/>
    </xf>
    <xf numFmtId="0" fontId="18" fillId="0" borderId="7" xfId="0" applyNumberFormat="1" applyFont="1" applyFill="1" applyBorder="1" applyAlignment="1">
      <alignment horizontal="center" vertical="center" wrapText="1"/>
    </xf>
    <xf numFmtId="0" fontId="12" fillId="0" borderId="23" xfId="0" applyFont="1" applyFill="1" applyBorder="1" applyAlignment="1">
      <alignment horizontal="center" vertical="center" wrapText="1"/>
    </xf>
    <xf numFmtId="166" fontId="18" fillId="0" borderId="10" xfId="0" applyNumberFormat="1" applyFont="1" applyFill="1" applyBorder="1" applyAlignment="1">
      <alignment horizontal="right" vertical="center" wrapText="1"/>
    </xf>
    <xf numFmtId="2" fontId="18" fillId="0" borderId="9" xfId="0" applyNumberFormat="1" applyFont="1" applyFill="1" applyBorder="1" applyAlignment="1">
      <alignment horizontal="right" vertical="center" wrapText="1"/>
    </xf>
    <xf numFmtId="2" fontId="12" fillId="0" borderId="9" xfId="0" applyNumberFormat="1" applyFont="1" applyFill="1" applyBorder="1" applyAlignment="1">
      <alignment horizontal="right" vertical="center" wrapText="1"/>
    </xf>
    <xf numFmtId="0" fontId="18" fillId="0" borderId="8" xfId="0" applyNumberFormat="1" applyFont="1" applyFill="1" applyBorder="1" applyAlignment="1">
      <alignment horizontal="center" vertical="center" wrapText="1"/>
    </xf>
    <xf numFmtId="0" fontId="18" fillId="0" borderId="8" xfId="0" applyFont="1" applyFill="1" applyBorder="1" applyAlignment="1">
      <alignment horizontal="left" vertical="center" wrapText="1"/>
    </xf>
    <xf numFmtId="2" fontId="18" fillId="0" borderId="8" xfId="0" applyNumberFormat="1" applyFont="1" applyFill="1" applyBorder="1" applyAlignment="1">
      <alignment horizontal="right" vertical="center" wrapText="1"/>
    </xf>
    <xf numFmtId="0" fontId="13" fillId="0" borderId="8" xfId="0" applyFont="1" applyFill="1" applyBorder="1" applyAlignment="1">
      <alignment horizontal="center" vertical="center" wrapText="1"/>
    </xf>
    <xf numFmtId="0" fontId="5" fillId="0" borderId="0" xfId="1" applyFont="1" applyBorder="1" applyAlignment="1">
      <alignment horizontal="left" vertical="center"/>
    </xf>
    <xf numFmtId="0" fontId="1" fillId="0" borderId="0" xfId="0" applyFont="1" applyAlignment="1">
      <alignment horizontal="left"/>
    </xf>
    <xf numFmtId="0" fontId="8" fillId="0" borderId="3" xfId="0" applyNumberFormat="1" applyFont="1" applyFill="1" applyBorder="1" applyAlignment="1" applyProtection="1">
      <alignment vertical="top" wrapText="1"/>
    </xf>
    <xf numFmtId="0" fontId="8" fillId="0" borderId="17" xfId="0" applyNumberFormat="1" applyFont="1" applyFill="1" applyBorder="1" applyAlignment="1" applyProtection="1">
      <alignment vertical="top" wrapText="1"/>
    </xf>
    <xf numFmtId="0" fontId="8" fillId="0" borderId="24" xfId="0" applyNumberFormat="1" applyFont="1" applyFill="1" applyBorder="1" applyAlignment="1" applyProtection="1">
      <alignment vertical="top" wrapText="1"/>
    </xf>
    <xf numFmtId="0" fontId="8" fillId="0" borderId="0" xfId="0" applyNumberFormat="1" applyFont="1" applyFill="1" applyBorder="1" applyAlignment="1" applyProtection="1">
      <alignment vertical="top" wrapText="1"/>
    </xf>
    <xf numFmtId="165" fontId="21" fillId="0" borderId="9" xfId="0" applyNumberFormat="1" applyFont="1" applyBorder="1" applyAlignment="1">
      <alignment horizontal="right"/>
    </xf>
    <xf numFmtId="167" fontId="8" fillId="0" borderId="2" xfId="0" applyNumberFormat="1" applyFont="1" applyFill="1" applyBorder="1" applyAlignment="1" applyProtection="1">
      <alignment horizontal="right" vertical="center" wrapText="1"/>
    </xf>
    <xf numFmtId="164" fontId="8" fillId="0" borderId="9" xfId="0" applyNumberFormat="1" applyFont="1" applyFill="1" applyBorder="1" applyAlignment="1" applyProtection="1">
      <alignment horizontal="right" vertical="center" wrapText="1"/>
    </xf>
    <xf numFmtId="167" fontId="8" fillId="0" borderId="9" xfId="0" applyNumberFormat="1" applyFont="1" applyFill="1" applyBorder="1" applyAlignment="1" applyProtection="1">
      <alignment horizontal="right" vertical="center" wrapText="1"/>
    </xf>
    <xf numFmtId="0" fontId="8" fillId="0" borderId="4" xfId="0" applyNumberFormat="1" applyFont="1" applyFill="1" applyBorder="1" applyAlignment="1" applyProtection="1">
      <alignment horizontal="right" vertical="center" wrapText="1"/>
    </xf>
    <xf numFmtId="0" fontId="8" fillId="0" borderId="11" xfId="0" applyNumberFormat="1" applyFont="1" applyFill="1" applyBorder="1" applyAlignment="1" applyProtection="1">
      <alignment horizontal="right" vertical="center" wrapText="1"/>
    </xf>
    <xf numFmtId="0" fontId="8" fillId="0" borderId="26" xfId="0" applyNumberFormat="1" applyFont="1" applyFill="1" applyBorder="1" applyAlignment="1" applyProtection="1">
      <alignment horizontal="right" vertical="center" wrapText="1"/>
    </xf>
    <xf numFmtId="166" fontId="8" fillId="0" borderId="10" xfId="0" applyNumberFormat="1" applyFont="1" applyFill="1" applyBorder="1" applyAlignment="1" applyProtection="1">
      <alignment horizontal="right" vertical="center" wrapText="1"/>
    </xf>
    <xf numFmtId="0" fontId="8" fillId="0" borderId="25" xfId="0" applyNumberFormat="1" applyFont="1" applyFill="1" applyBorder="1" applyAlignment="1" applyProtection="1">
      <alignment horizontal="right" vertical="center" wrapText="1"/>
    </xf>
    <xf numFmtId="4" fontId="15" fillId="0" borderId="29" xfId="0" applyNumberFormat="1" applyFont="1" applyFill="1" applyBorder="1" applyAlignment="1" applyProtection="1">
      <alignment horizontal="right" vertical="center" wrapText="1"/>
      <protection locked="0"/>
    </xf>
    <xf numFmtId="0" fontId="8" fillId="0" borderId="30" xfId="0" applyNumberFormat="1" applyFont="1" applyFill="1" applyBorder="1" applyAlignment="1" applyProtection="1">
      <alignment horizontal="center" vertical="center" wrapText="1"/>
    </xf>
    <xf numFmtId="165" fontId="10" fillId="0" borderId="30" xfId="0" applyNumberFormat="1" applyFont="1" applyBorder="1"/>
    <xf numFmtId="0" fontId="12" fillId="0" borderId="30" xfId="0" applyFont="1" applyFill="1" applyBorder="1" applyAlignment="1">
      <alignment horizontal="left" vertical="center" wrapText="1"/>
    </xf>
    <xf numFmtId="0" fontId="18" fillId="0" borderId="30" xfId="0" applyFont="1" applyFill="1" applyBorder="1" applyAlignment="1">
      <alignment horizontal="left" vertical="center" wrapText="1"/>
    </xf>
    <xf numFmtId="2" fontId="18" fillId="0" borderId="30" xfId="0" applyNumberFormat="1" applyFont="1" applyFill="1" applyBorder="1" applyAlignment="1">
      <alignment horizontal="right" vertical="center" wrapText="1"/>
    </xf>
    <xf numFmtId="2" fontId="12" fillId="0" borderId="30" xfId="0" applyNumberFormat="1" applyFont="1" applyFill="1" applyBorder="1" applyAlignment="1">
      <alignment horizontal="right" vertical="center" wrapText="1"/>
    </xf>
    <xf numFmtId="165" fontId="8" fillId="0" borderId="30" xfId="0" applyNumberFormat="1" applyFont="1" applyFill="1" applyBorder="1" applyAlignment="1" applyProtection="1">
      <alignment horizontal="right" vertical="center" wrapText="1"/>
    </xf>
    <xf numFmtId="165" fontId="21" fillId="0" borderId="0" xfId="0" applyNumberFormat="1" applyFont="1" applyBorder="1" applyAlignment="1">
      <alignment horizontal="right"/>
    </xf>
    <xf numFmtId="0" fontId="8" fillId="0" borderId="6" xfId="0" applyNumberFormat="1" applyFont="1" applyFill="1" applyBorder="1" applyAlignment="1" applyProtection="1">
      <alignment horizontal="left" vertical="center" wrapText="1"/>
    </xf>
    <xf numFmtId="0" fontId="8" fillId="0" borderId="7" xfId="0" applyNumberFormat="1" applyFont="1" applyFill="1" applyBorder="1" applyAlignment="1" applyProtection="1">
      <alignment horizontal="left" vertical="center" wrapText="1"/>
    </xf>
    <xf numFmtId="0" fontId="8" fillId="0" borderId="1" xfId="1" applyFont="1" applyFill="1" applyBorder="1" applyAlignment="1">
      <alignment horizontal="left" vertical="center"/>
    </xf>
    <xf numFmtId="0" fontId="13" fillId="0" borderId="8" xfId="0" applyFont="1" applyFill="1" applyBorder="1" applyAlignment="1">
      <alignment horizontal="center" vertical="center" wrapText="1"/>
    </xf>
    <xf numFmtId="0" fontId="14" fillId="0" borderId="7" xfId="1" applyFont="1" applyBorder="1" applyAlignment="1">
      <alignment horizontal="left" vertical="center" wrapText="1"/>
    </xf>
    <xf numFmtId="0" fontId="14" fillId="0" borderId="17" xfId="1" applyFont="1" applyBorder="1" applyAlignment="1">
      <alignment horizontal="left" vertical="center" wrapText="1"/>
    </xf>
    <xf numFmtId="0" fontId="14" fillId="0" borderId="16" xfId="1" applyFont="1" applyBorder="1" applyAlignment="1">
      <alignment horizontal="left" vertical="center" wrapText="1"/>
    </xf>
    <xf numFmtId="0" fontId="5" fillId="0" borderId="0" xfId="1" applyFont="1" applyBorder="1" applyAlignment="1">
      <alignment horizontal="left" vertical="center"/>
    </xf>
    <xf numFmtId="0" fontId="12" fillId="0" borderId="8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8" fillId="0" borderId="10" xfId="0" applyNumberFormat="1" applyFont="1" applyFill="1" applyBorder="1" applyAlignment="1" applyProtection="1">
      <alignment horizontal="left" vertical="center"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left" wrapText="1"/>
    </xf>
    <xf numFmtId="0" fontId="11" fillId="0" borderId="11" xfId="1" applyFont="1" applyFill="1" applyBorder="1" applyAlignment="1">
      <alignment horizontal="left" vertical="center"/>
    </xf>
    <xf numFmtId="0" fontId="17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14" fillId="0" borderId="20" xfId="1" applyFont="1" applyBorder="1" applyAlignment="1">
      <alignment horizontal="left" vertical="center" wrapText="1"/>
    </xf>
    <xf numFmtId="0" fontId="12" fillId="0" borderId="21" xfId="0" applyFont="1" applyFill="1" applyBorder="1" applyAlignment="1">
      <alignment horizontal="left" vertical="center" wrapText="1"/>
    </xf>
    <xf numFmtId="0" fontId="12" fillId="0" borderId="19" xfId="0" applyFont="1" applyFill="1" applyBorder="1" applyAlignment="1">
      <alignment horizontal="left" vertical="center" wrapText="1"/>
    </xf>
    <xf numFmtId="0" fontId="12" fillId="0" borderId="22" xfId="0" applyFont="1" applyFill="1" applyBorder="1" applyAlignment="1">
      <alignment horizontal="left" vertical="center" wrapText="1"/>
    </xf>
    <xf numFmtId="0" fontId="5" fillId="0" borderId="1" xfId="1" applyFont="1" applyFill="1" applyBorder="1" applyAlignment="1">
      <alignment horizontal="left" vertical="center"/>
    </xf>
    <xf numFmtId="0" fontId="8" fillId="0" borderId="13" xfId="0" applyNumberFormat="1" applyFont="1" applyFill="1" applyBorder="1" applyAlignment="1" applyProtection="1">
      <alignment horizontal="left" vertical="center" wrapText="1"/>
    </xf>
    <xf numFmtId="0" fontId="8" fillId="0" borderId="14" xfId="0" applyNumberFormat="1" applyFont="1" applyFill="1" applyBorder="1" applyAlignment="1" applyProtection="1">
      <alignment horizontal="left" vertical="center" wrapText="1"/>
    </xf>
    <xf numFmtId="0" fontId="8" fillId="0" borderId="5" xfId="0" applyNumberFormat="1" applyFont="1" applyFill="1" applyBorder="1" applyAlignment="1" applyProtection="1">
      <alignment horizontal="left" vertical="center" wrapText="1"/>
    </xf>
    <xf numFmtId="0" fontId="8" fillId="0" borderId="1" xfId="0" applyNumberFormat="1" applyFont="1" applyFill="1" applyBorder="1" applyAlignment="1" applyProtection="1">
      <alignment horizontal="left" vertical="center" wrapText="1"/>
    </xf>
    <xf numFmtId="0" fontId="8" fillId="0" borderId="12" xfId="0" applyNumberFormat="1" applyFont="1" applyFill="1" applyBorder="1" applyAlignment="1" applyProtection="1">
      <alignment horizontal="left" vertical="center" wrapText="1"/>
    </xf>
    <xf numFmtId="0" fontId="8" fillId="0" borderId="2" xfId="0" applyNumberFormat="1" applyFont="1" applyFill="1" applyBorder="1" applyAlignment="1" applyProtection="1">
      <alignment horizontal="center" vertical="center" wrapText="1"/>
    </xf>
    <xf numFmtId="0" fontId="8" fillId="0" borderId="4" xfId="0" applyNumberFormat="1" applyFont="1" applyFill="1" applyBorder="1" applyAlignment="1" applyProtection="1">
      <alignment horizontal="center" vertical="center" wrapText="1"/>
    </xf>
    <xf numFmtId="0" fontId="11" fillId="0" borderId="1" xfId="1" applyFont="1" applyFill="1" applyBorder="1" applyAlignment="1">
      <alignment horizontal="left" vertical="center"/>
    </xf>
    <xf numFmtId="0" fontId="5" fillId="0" borderId="0" xfId="0" applyFont="1" applyBorder="1" applyAlignment="1">
      <alignment horizontal="center"/>
    </xf>
    <xf numFmtId="0" fontId="8" fillId="0" borderId="19" xfId="1" applyFont="1" applyFill="1" applyBorder="1" applyAlignment="1">
      <alignment horizontal="left" vertical="center"/>
    </xf>
    <xf numFmtId="0" fontId="6" fillId="0" borderId="6" xfId="0" applyNumberFormat="1" applyFont="1" applyFill="1" applyBorder="1" applyAlignment="1" applyProtection="1">
      <alignment horizontal="center" vertical="center" wrapText="1"/>
    </xf>
    <xf numFmtId="0" fontId="6" fillId="0" borderId="7" xfId="0" applyNumberFormat="1" applyFont="1" applyFill="1" applyBorder="1" applyAlignment="1" applyProtection="1">
      <alignment horizontal="center" vertical="center" wrapText="1"/>
    </xf>
    <xf numFmtId="0" fontId="6" fillId="0" borderId="10" xfId="0" applyNumberFormat="1" applyFont="1" applyFill="1" applyBorder="1" applyAlignment="1" applyProtection="1">
      <alignment horizontal="center" vertical="center" wrapText="1"/>
    </xf>
    <xf numFmtId="0" fontId="8" fillId="0" borderId="3" xfId="0" applyNumberFormat="1" applyFont="1" applyFill="1" applyBorder="1" applyAlignment="1" applyProtection="1">
      <alignment horizontal="center" vertical="center" wrapText="1"/>
    </xf>
    <xf numFmtId="0" fontId="8" fillId="0" borderId="5" xfId="0" applyNumberFormat="1" applyFont="1" applyFill="1" applyBorder="1" applyAlignment="1" applyProtection="1">
      <alignment horizontal="center" vertical="center" wrapText="1"/>
    </xf>
    <xf numFmtId="0" fontId="6" fillId="0" borderId="2" xfId="0" applyNumberFormat="1" applyFont="1" applyFill="1" applyBorder="1" applyAlignment="1" applyProtection="1">
      <alignment horizontal="center" vertical="center" wrapText="1"/>
    </xf>
    <xf numFmtId="0" fontId="6" fillId="0" borderId="4" xfId="0" applyNumberFormat="1" applyFont="1" applyFill="1" applyBorder="1" applyAlignment="1" applyProtection="1">
      <alignment horizontal="center" vertical="center" wrapText="1"/>
    </xf>
    <xf numFmtId="0" fontId="19" fillId="0" borderId="0" xfId="0" applyFont="1" applyBorder="1" applyAlignment="1">
      <alignment horizontal="center"/>
    </xf>
    <xf numFmtId="0" fontId="20" fillId="0" borderId="2" xfId="0" applyNumberFormat="1" applyFont="1" applyFill="1" applyBorder="1" applyAlignment="1" applyProtection="1">
      <alignment horizontal="center" vertical="center" wrapText="1"/>
    </xf>
    <xf numFmtId="0" fontId="20" fillId="0" borderId="4" xfId="0" applyNumberFormat="1" applyFont="1" applyFill="1" applyBorder="1" applyAlignment="1" applyProtection="1">
      <alignment horizontal="center" vertical="center" wrapText="1"/>
    </xf>
    <xf numFmtId="0" fontId="8" fillId="0" borderId="16" xfId="0" applyNumberFormat="1" applyFont="1" applyFill="1" applyBorder="1" applyAlignment="1" applyProtection="1">
      <alignment horizontal="left" vertical="center" wrapText="1"/>
    </xf>
    <xf numFmtId="0" fontId="8" fillId="0" borderId="25" xfId="0" applyNumberFormat="1" applyFont="1" applyFill="1" applyBorder="1" applyAlignment="1" applyProtection="1">
      <alignment horizontal="left" vertical="center" wrapText="1"/>
    </xf>
    <xf numFmtId="0" fontId="8" fillId="0" borderId="14" xfId="1" applyFont="1" applyFill="1" applyBorder="1" applyAlignment="1">
      <alignment horizontal="left" vertical="center"/>
    </xf>
    <xf numFmtId="0" fontId="8" fillId="0" borderId="27" xfId="0" applyNumberFormat="1" applyFont="1" applyFill="1" applyBorder="1" applyAlignment="1" applyProtection="1">
      <alignment horizontal="left" vertical="center" wrapText="1"/>
    </xf>
    <xf numFmtId="0" fontId="11" fillId="0" borderId="28" xfId="1" applyFont="1" applyFill="1" applyBorder="1" applyAlignment="1">
      <alignment horizontal="left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9"/>
  <sheetViews>
    <sheetView tabSelected="1" showWhiteSpace="0" view="pageLayout" topLeftCell="A99" workbookViewId="0">
      <selection activeCell="K90" sqref="K90"/>
    </sheetView>
  </sheetViews>
  <sheetFormatPr defaultRowHeight="15" x14ac:dyDescent="0.25"/>
  <cols>
    <col min="2" max="2" width="8.5703125" customWidth="1"/>
    <col min="3" max="3" width="28.7109375" customWidth="1"/>
    <col min="5" max="5" width="8.28515625" customWidth="1"/>
    <col min="6" max="6" width="7.42578125" customWidth="1"/>
    <col min="7" max="7" width="7.85546875" customWidth="1"/>
    <col min="12" max="12" width="8.85546875" customWidth="1"/>
  </cols>
  <sheetData>
    <row r="1" spans="1:9" x14ac:dyDescent="0.25">
      <c r="A1" s="84" t="s">
        <v>0</v>
      </c>
      <c r="B1" s="84"/>
      <c r="C1" s="84"/>
      <c r="D1" s="1" t="s">
        <v>1</v>
      </c>
      <c r="E1" s="1"/>
      <c r="F1" s="1"/>
      <c r="G1" s="1"/>
      <c r="H1" s="1"/>
      <c r="I1" s="3"/>
    </row>
    <row r="2" spans="1:9" x14ac:dyDescent="0.25">
      <c r="A2" s="84" t="s">
        <v>2</v>
      </c>
      <c r="B2" s="84"/>
      <c r="C2" s="84"/>
      <c r="D2" s="1" t="s">
        <v>2</v>
      </c>
      <c r="E2" s="1"/>
      <c r="F2" s="1"/>
      <c r="G2" s="1"/>
      <c r="H2" s="1"/>
      <c r="I2" s="3"/>
    </row>
    <row r="3" spans="1:9" ht="14.45" customHeight="1" x14ac:dyDescent="0.25">
      <c r="A3" s="87" t="s">
        <v>109</v>
      </c>
      <c r="B3" s="87"/>
      <c r="C3" s="87"/>
      <c r="D3" s="1" t="s">
        <v>73</v>
      </c>
      <c r="E3" s="1"/>
      <c r="F3" s="1"/>
      <c r="G3" s="1"/>
      <c r="H3" s="1"/>
      <c r="I3" s="3"/>
    </row>
    <row r="4" spans="1:9" ht="14.45" customHeight="1" x14ac:dyDescent="0.25">
      <c r="A4" s="89" t="s">
        <v>110</v>
      </c>
      <c r="B4" s="89"/>
      <c r="C4" s="89"/>
      <c r="D4" s="90" t="s">
        <v>74</v>
      </c>
      <c r="E4" s="90"/>
      <c r="F4" s="90"/>
      <c r="G4" s="90"/>
      <c r="H4" s="1"/>
      <c r="I4" s="3"/>
    </row>
    <row r="5" spans="1:9" x14ac:dyDescent="0.25">
      <c r="A5" s="52" t="s">
        <v>3</v>
      </c>
      <c r="B5" s="52"/>
      <c r="C5" s="52"/>
      <c r="D5" s="90" t="s">
        <v>4</v>
      </c>
      <c r="E5" s="90"/>
      <c r="F5" s="1"/>
      <c r="G5" s="1"/>
      <c r="H5" s="52"/>
      <c r="I5" s="3"/>
    </row>
    <row r="6" spans="1:9" ht="15.75" x14ac:dyDescent="0.25">
      <c r="A6" s="86" t="s">
        <v>76</v>
      </c>
      <c r="B6" s="86"/>
      <c r="C6" s="86"/>
      <c r="D6" s="86"/>
      <c r="E6" s="86"/>
      <c r="F6" s="86"/>
      <c r="G6" s="86"/>
      <c r="H6" s="2"/>
      <c r="I6" s="3"/>
    </row>
    <row r="7" spans="1:9" ht="15.75" x14ac:dyDescent="0.25">
      <c r="A7" s="91" t="s">
        <v>68</v>
      </c>
      <c r="B7" s="91"/>
      <c r="C7" s="91"/>
      <c r="D7" s="91"/>
      <c r="E7" s="91"/>
      <c r="F7" s="91"/>
      <c r="G7" s="91"/>
      <c r="H7" s="114" t="s">
        <v>80</v>
      </c>
      <c r="I7" s="114"/>
    </row>
    <row r="8" spans="1:9" x14ac:dyDescent="0.25">
      <c r="A8" s="4" t="s">
        <v>5</v>
      </c>
      <c r="B8" s="4"/>
      <c r="C8" s="4"/>
      <c r="D8" s="82" t="s">
        <v>6</v>
      </c>
      <c r="E8" s="82"/>
      <c r="F8" s="82"/>
      <c r="G8" s="3"/>
      <c r="H8" s="3"/>
      <c r="I8" s="3"/>
    </row>
    <row r="9" spans="1:9" x14ac:dyDescent="0.25">
      <c r="A9" s="82" t="s">
        <v>7</v>
      </c>
      <c r="B9" s="82"/>
      <c r="C9" s="51"/>
      <c r="D9" s="51" t="s">
        <v>8</v>
      </c>
      <c r="E9" s="51"/>
      <c r="F9" s="51"/>
      <c r="G9" s="3"/>
      <c r="H9" s="3"/>
      <c r="I9" s="3"/>
    </row>
    <row r="10" spans="1:9" x14ac:dyDescent="0.25">
      <c r="A10" s="96" t="s">
        <v>9</v>
      </c>
      <c r="B10" s="96"/>
      <c r="C10" s="96"/>
      <c r="D10" s="96" t="s">
        <v>10</v>
      </c>
      <c r="E10" s="96"/>
      <c r="F10" s="96"/>
      <c r="G10" s="3"/>
      <c r="H10" s="3"/>
      <c r="I10" s="3"/>
    </row>
    <row r="11" spans="1:9" x14ac:dyDescent="0.25">
      <c r="A11" s="102" t="s">
        <v>11</v>
      </c>
      <c r="B11" s="115" t="s">
        <v>12</v>
      </c>
      <c r="C11" s="110" t="s">
        <v>13</v>
      </c>
      <c r="D11" s="102" t="s">
        <v>14</v>
      </c>
      <c r="E11" s="112" t="s">
        <v>25</v>
      </c>
      <c r="F11" s="107" t="s">
        <v>26</v>
      </c>
      <c r="G11" s="108"/>
      <c r="H11" s="109"/>
      <c r="I11" s="102" t="s">
        <v>27</v>
      </c>
    </row>
    <row r="12" spans="1:9" ht="22.5" x14ac:dyDescent="0.25">
      <c r="A12" s="103"/>
      <c r="B12" s="116"/>
      <c r="C12" s="111"/>
      <c r="D12" s="103"/>
      <c r="E12" s="113"/>
      <c r="F12" s="10" t="s">
        <v>28</v>
      </c>
      <c r="G12" s="10" t="s">
        <v>29</v>
      </c>
      <c r="H12" s="10" t="s">
        <v>30</v>
      </c>
      <c r="I12" s="103"/>
    </row>
    <row r="13" spans="1:9" x14ac:dyDescent="0.25">
      <c r="A13" s="53" t="s">
        <v>81</v>
      </c>
      <c r="B13" s="54"/>
      <c r="C13" s="54"/>
      <c r="D13" s="54"/>
      <c r="E13" s="54"/>
      <c r="F13" s="54"/>
      <c r="G13" s="54"/>
      <c r="H13" s="54"/>
      <c r="I13" s="54"/>
    </row>
    <row r="14" spans="1:9" ht="22.5" x14ac:dyDescent="0.25">
      <c r="A14" s="5">
        <v>2008</v>
      </c>
      <c r="B14" s="5">
        <v>210</v>
      </c>
      <c r="C14" s="6" t="s">
        <v>67</v>
      </c>
      <c r="D14" s="5">
        <v>150</v>
      </c>
      <c r="E14" s="29">
        <v>21.84</v>
      </c>
      <c r="F14" s="11">
        <v>11.4</v>
      </c>
      <c r="G14" s="11">
        <v>14.3</v>
      </c>
      <c r="H14" s="11">
        <v>26.8</v>
      </c>
      <c r="I14" s="12">
        <f t="shared" ref="I14" si="0">F14*4.1+G14*9.3+H14*4.1</f>
        <v>289.61</v>
      </c>
    </row>
    <row r="15" spans="1:9" x14ac:dyDescent="0.25">
      <c r="A15" s="5">
        <v>2008</v>
      </c>
      <c r="B15" s="5">
        <v>430</v>
      </c>
      <c r="C15" s="6" t="s">
        <v>15</v>
      </c>
      <c r="D15" s="5">
        <v>200</v>
      </c>
      <c r="E15" s="29">
        <v>2.5</v>
      </c>
      <c r="F15" s="11">
        <v>0</v>
      </c>
      <c r="G15" s="11">
        <v>0</v>
      </c>
      <c r="H15" s="11">
        <v>9.6999999999999993</v>
      </c>
      <c r="I15" s="12">
        <f>F15*4.1+G15*9.3+H15*4.1</f>
        <v>39.769999999999996</v>
      </c>
    </row>
    <row r="16" spans="1:9" x14ac:dyDescent="0.25">
      <c r="A16" s="5">
        <v>2008</v>
      </c>
      <c r="B16" s="5" t="s">
        <v>17</v>
      </c>
      <c r="C16" s="6" t="s">
        <v>51</v>
      </c>
      <c r="D16" s="5">
        <v>50</v>
      </c>
      <c r="E16" s="29">
        <v>7.9</v>
      </c>
      <c r="F16" s="11">
        <v>3.75</v>
      </c>
      <c r="G16" s="11">
        <v>1.45</v>
      </c>
      <c r="H16" s="11">
        <v>25.7</v>
      </c>
      <c r="I16" s="12">
        <f t="shared" ref="I16:I17" si="1">F16*4.1+G16*9.3+H16*4.1</f>
        <v>134.22999999999999</v>
      </c>
    </row>
    <row r="17" spans="1:9" x14ac:dyDescent="0.25">
      <c r="A17" s="5">
        <v>2008</v>
      </c>
      <c r="B17" s="5" t="s">
        <v>17</v>
      </c>
      <c r="C17" s="6" t="s">
        <v>37</v>
      </c>
      <c r="D17" s="5">
        <v>100</v>
      </c>
      <c r="E17" s="29">
        <v>28.97</v>
      </c>
      <c r="F17" s="11">
        <v>0.8</v>
      </c>
      <c r="G17" s="11">
        <v>0.2</v>
      </c>
      <c r="H17" s="11">
        <v>7.5</v>
      </c>
      <c r="I17" s="12">
        <f t="shared" si="1"/>
        <v>35.89</v>
      </c>
    </row>
    <row r="18" spans="1:9" x14ac:dyDescent="0.25">
      <c r="A18" s="75" t="s">
        <v>19</v>
      </c>
      <c r="B18" s="76"/>
      <c r="C18" s="76"/>
      <c r="D18" s="7">
        <f>SUM(D14:D17)</f>
        <v>500</v>
      </c>
      <c r="E18" s="34">
        <f t="shared" ref="E18:I18" si="2">SUM(E14:E17)</f>
        <v>61.21</v>
      </c>
      <c r="F18" s="34">
        <f t="shared" si="2"/>
        <v>15.950000000000001</v>
      </c>
      <c r="G18" s="34">
        <f t="shared" si="2"/>
        <v>15.95</v>
      </c>
      <c r="H18" s="34">
        <f t="shared" si="2"/>
        <v>69.7</v>
      </c>
      <c r="I18" s="34">
        <f t="shared" si="2"/>
        <v>499.5</v>
      </c>
    </row>
    <row r="19" spans="1:9" x14ac:dyDescent="0.25">
      <c r="A19" s="92" t="s">
        <v>75</v>
      </c>
      <c r="B19" s="80"/>
      <c r="C19" s="80"/>
      <c r="D19" s="79"/>
      <c r="E19" s="80"/>
      <c r="F19" s="79"/>
      <c r="G19" s="79"/>
      <c r="H19" s="79"/>
      <c r="I19" s="81"/>
    </row>
    <row r="20" spans="1:9" x14ac:dyDescent="0.25">
      <c r="A20" s="38"/>
      <c r="B20" s="38"/>
      <c r="C20" s="39" t="s">
        <v>69</v>
      </c>
      <c r="D20" s="42">
        <v>200</v>
      </c>
      <c r="E20" s="45">
        <v>16</v>
      </c>
      <c r="F20" s="44">
        <v>3</v>
      </c>
      <c r="G20" s="40">
        <v>3.2</v>
      </c>
      <c r="H20" s="40">
        <v>5.9</v>
      </c>
      <c r="I20" s="40">
        <f>F20*4.1+G20*9.3+H20*4.1</f>
        <v>66.25</v>
      </c>
    </row>
    <row r="21" spans="1:9" x14ac:dyDescent="0.25">
      <c r="A21" s="93" t="s">
        <v>19</v>
      </c>
      <c r="B21" s="94"/>
      <c r="C21" s="95"/>
      <c r="D21" s="43">
        <f>SUM(D20)</f>
        <v>200</v>
      </c>
      <c r="E21" s="46">
        <f>SUM(E20)</f>
        <v>16</v>
      </c>
      <c r="F21" s="41">
        <f t="shared" ref="F21:I21" si="3">SUM(F20)</f>
        <v>3</v>
      </c>
      <c r="G21" s="41">
        <f t="shared" si="3"/>
        <v>3.2</v>
      </c>
      <c r="H21" s="41">
        <f t="shared" si="3"/>
        <v>5.9</v>
      </c>
      <c r="I21" s="41">
        <f t="shared" si="3"/>
        <v>66.25</v>
      </c>
    </row>
    <row r="22" spans="1:9" x14ac:dyDescent="0.25">
      <c r="A22" s="55" t="s">
        <v>82</v>
      </c>
      <c r="B22" s="56"/>
      <c r="C22" s="56"/>
      <c r="D22" s="56"/>
      <c r="E22" s="56"/>
      <c r="F22" s="56"/>
      <c r="G22" s="56"/>
      <c r="H22" s="56"/>
      <c r="I22" s="56"/>
    </row>
    <row r="23" spans="1:9" x14ac:dyDescent="0.25">
      <c r="A23" s="5">
        <v>2008</v>
      </c>
      <c r="B23" s="5">
        <v>2</v>
      </c>
      <c r="C23" s="6" t="s">
        <v>20</v>
      </c>
      <c r="D23" s="5">
        <v>60</v>
      </c>
      <c r="E23" s="29">
        <v>12</v>
      </c>
      <c r="F23" s="11">
        <v>0.5</v>
      </c>
      <c r="G23" s="11">
        <v>0.1</v>
      </c>
      <c r="H23" s="11">
        <v>1</v>
      </c>
      <c r="I23" s="12">
        <f t="shared" ref="I23:I27" si="4">F23*4.1+G23*9.3+H23*4.1</f>
        <v>7.08</v>
      </c>
    </row>
    <row r="24" spans="1:9" ht="22.5" x14ac:dyDescent="0.25">
      <c r="A24" s="5">
        <v>2011</v>
      </c>
      <c r="B24" s="5">
        <v>102</v>
      </c>
      <c r="C24" s="6" t="s">
        <v>32</v>
      </c>
      <c r="D24" s="5">
        <v>250</v>
      </c>
      <c r="E24" s="29">
        <v>12.15</v>
      </c>
      <c r="F24" s="11">
        <v>7.5</v>
      </c>
      <c r="G24" s="11">
        <v>5.9</v>
      </c>
      <c r="H24" s="11">
        <v>18.899999999999999</v>
      </c>
      <c r="I24" s="12">
        <f t="shared" si="4"/>
        <v>163.10999999999999</v>
      </c>
    </row>
    <row r="25" spans="1:9" x14ac:dyDescent="0.25">
      <c r="A25" s="5">
        <v>2008</v>
      </c>
      <c r="B25" s="5">
        <v>133</v>
      </c>
      <c r="C25" s="6" t="s">
        <v>83</v>
      </c>
      <c r="D25" s="5">
        <v>200</v>
      </c>
      <c r="E25" s="8">
        <v>55.24</v>
      </c>
      <c r="F25" s="11">
        <v>15.4</v>
      </c>
      <c r="G25" s="11">
        <v>18.899999999999999</v>
      </c>
      <c r="H25" s="11">
        <v>57.2</v>
      </c>
      <c r="I25" s="12">
        <f t="shared" si="4"/>
        <v>473.42999999999995</v>
      </c>
    </row>
    <row r="26" spans="1:9" x14ac:dyDescent="0.25">
      <c r="A26" s="5">
        <v>2008</v>
      </c>
      <c r="B26" s="5">
        <v>436</v>
      </c>
      <c r="C26" s="6" t="s">
        <v>21</v>
      </c>
      <c r="D26" s="5">
        <v>180</v>
      </c>
      <c r="E26" s="29">
        <v>4.97</v>
      </c>
      <c r="F26" s="11">
        <v>0.1</v>
      </c>
      <c r="G26" s="11">
        <v>0</v>
      </c>
      <c r="H26" s="11">
        <v>14.9</v>
      </c>
      <c r="I26" s="12">
        <f t="shared" si="4"/>
        <v>61.499999999999993</v>
      </c>
    </row>
    <row r="27" spans="1:9" x14ac:dyDescent="0.25">
      <c r="A27" s="5">
        <v>2008</v>
      </c>
      <c r="B27" s="5" t="s">
        <v>17</v>
      </c>
      <c r="C27" s="6" t="s">
        <v>22</v>
      </c>
      <c r="D27" s="5">
        <v>25</v>
      </c>
      <c r="E27" s="8">
        <v>2.4300000000000002</v>
      </c>
      <c r="F27" s="11">
        <v>1.3</v>
      </c>
      <c r="G27" s="11">
        <v>0.2</v>
      </c>
      <c r="H27" s="11">
        <v>8.5</v>
      </c>
      <c r="I27" s="12">
        <f t="shared" si="4"/>
        <v>42.039999999999992</v>
      </c>
    </row>
    <row r="28" spans="1:9" x14ac:dyDescent="0.25">
      <c r="A28" s="75" t="s">
        <v>19</v>
      </c>
      <c r="B28" s="76"/>
      <c r="C28" s="76"/>
      <c r="D28" s="7">
        <f>SUM(D23:D27)</f>
        <v>715</v>
      </c>
      <c r="E28" s="9">
        <f>SUM(E23:E27)</f>
        <v>86.79</v>
      </c>
      <c r="F28" s="36">
        <f t="shared" ref="F28:H28" si="5">SUM(F22:F27)</f>
        <v>24.8</v>
      </c>
      <c r="G28" s="36">
        <f t="shared" si="5"/>
        <v>25.099999999999998</v>
      </c>
      <c r="H28" s="36">
        <f t="shared" si="5"/>
        <v>100.5</v>
      </c>
      <c r="I28" s="36">
        <f>SUM(I22:I27)</f>
        <v>747.15999999999985</v>
      </c>
    </row>
    <row r="29" spans="1:9" x14ac:dyDescent="0.25">
      <c r="A29" s="75" t="s">
        <v>23</v>
      </c>
      <c r="B29" s="76"/>
      <c r="C29" s="76"/>
      <c r="D29" s="85"/>
      <c r="E29" s="26">
        <f>E18+E28+E21</f>
        <v>164</v>
      </c>
      <c r="F29" s="36">
        <f>F18+F28</f>
        <v>40.75</v>
      </c>
      <c r="G29" s="36">
        <f t="shared" ref="G29:I29" si="6">G18+G28</f>
        <v>41.05</v>
      </c>
      <c r="H29" s="36">
        <f t="shared" si="6"/>
        <v>170.2</v>
      </c>
      <c r="I29" s="36">
        <f t="shared" si="6"/>
        <v>1246.6599999999999</v>
      </c>
    </row>
    <row r="30" spans="1:9" x14ac:dyDescent="0.25">
      <c r="A30" s="97" t="s">
        <v>24</v>
      </c>
      <c r="B30" s="98"/>
      <c r="C30" s="98"/>
      <c r="D30" s="98"/>
      <c r="E30" s="31">
        <f>164-E29</f>
        <v>0</v>
      </c>
      <c r="F30" s="25">
        <v>1</v>
      </c>
      <c r="G30" s="25">
        <v>1</v>
      </c>
      <c r="H30" s="25">
        <v>4</v>
      </c>
      <c r="I30" s="15" t="s">
        <v>17</v>
      </c>
    </row>
    <row r="31" spans="1:9" x14ac:dyDescent="0.25">
      <c r="A31" s="104" t="s">
        <v>9</v>
      </c>
      <c r="B31" s="104"/>
      <c r="C31" s="104"/>
      <c r="D31" s="88" t="s">
        <v>31</v>
      </c>
      <c r="E31" s="88"/>
      <c r="F31" s="88"/>
      <c r="G31" s="16"/>
      <c r="H31" s="17"/>
      <c r="I31" s="22"/>
    </row>
    <row r="32" spans="1:9" x14ac:dyDescent="0.25">
      <c r="A32" s="53" t="s">
        <v>81</v>
      </c>
      <c r="B32" s="54"/>
      <c r="C32" s="54"/>
      <c r="D32" s="54"/>
      <c r="E32" s="54"/>
      <c r="F32" s="54"/>
      <c r="G32" s="54"/>
      <c r="H32" s="54"/>
      <c r="I32" s="54"/>
    </row>
    <row r="33" spans="1:9" ht="22.5" x14ac:dyDescent="0.25">
      <c r="A33" s="5">
        <v>2008</v>
      </c>
      <c r="B33" s="5">
        <v>210</v>
      </c>
      <c r="C33" s="6" t="s">
        <v>67</v>
      </c>
      <c r="D33" s="5">
        <v>200</v>
      </c>
      <c r="E33" s="29">
        <v>28.18</v>
      </c>
      <c r="F33" s="11">
        <v>15.7</v>
      </c>
      <c r="G33" s="11">
        <v>18.5</v>
      </c>
      <c r="H33" s="11">
        <v>34.6</v>
      </c>
      <c r="I33" s="12">
        <f t="shared" ref="I33" si="7">F33*4.1+G33*9.3+H33*4.1</f>
        <v>378.28</v>
      </c>
    </row>
    <row r="34" spans="1:9" x14ac:dyDescent="0.25">
      <c r="A34" s="5">
        <v>2008</v>
      </c>
      <c r="B34" s="5">
        <v>430</v>
      </c>
      <c r="C34" s="6" t="s">
        <v>15</v>
      </c>
      <c r="D34" s="5">
        <v>200</v>
      </c>
      <c r="E34" s="29">
        <v>2.5</v>
      </c>
      <c r="F34" s="11">
        <v>0</v>
      </c>
      <c r="G34" s="11">
        <v>0</v>
      </c>
      <c r="H34" s="11">
        <v>9.6999999999999993</v>
      </c>
      <c r="I34" s="12">
        <f>F34*4.1+G34*9.3+H34*4.1</f>
        <v>39.769999999999996</v>
      </c>
    </row>
    <row r="35" spans="1:9" x14ac:dyDescent="0.25">
      <c r="A35" s="5">
        <v>2008</v>
      </c>
      <c r="B35" s="5" t="s">
        <v>17</v>
      </c>
      <c r="C35" s="6" t="s">
        <v>51</v>
      </c>
      <c r="D35" s="5">
        <v>50</v>
      </c>
      <c r="E35" s="29">
        <v>7.9</v>
      </c>
      <c r="F35" s="11">
        <v>3.75</v>
      </c>
      <c r="G35" s="11">
        <v>1.45</v>
      </c>
      <c r="H35" s="11">
        <v>25.7</v>
      </c>
      <c r="I35" s="12">
        <f t="shared" ref="I35:I36" si="8">F35*4.1+G35*9.3+H35*4.1</f>
        <v>134.22999999999999</v>
      </c>
    </row>
    <row r="36" spans="1:9" x14ac:dyDescent="0.25">
      <c r="A36" s="5">
        <v>2008</v>
      </c>
      <c r="B36" s="5" t="s">
        <v>17</v>
      </c>
      <c r="C36" s="6" t="s">
        <v>18</v>
      </c>
      <c r="D36" s="5">
        <v>100</v>
      </c>
      <c r="E36" s="29">
        <v>15</v>
      </c>
      <c r="F36" s="11">
        <v>0.4</v>
      </c>
      <c r="G36" s="11">
        <v>0.4</v>
      </c>
      <c r="H36" s="11">
        <v>9.8000000000000007</v>
      </c>
      <c r="I36" s="12">
        <f t="shared" si="8"/>
        <v>45.54</v>
      </c>
    </row>
    <row r="37" spans="1:9" x14ac:dyDescent="0.25">
      <c r="A37" s="75" t="s">
        <v>19</v>
      </c>
      <c r="B37" s="76"/>
      <c r="C37" s="76"/>
      <c r="D37" s="7">
        <f>SUM(D33:D36)</f>
        <v>550</v>
      </c>
      <c r="E37" s="19">
        <f>SUM(E33:E36)</f>
        <v>53.58</v>
      </c>
      <c r="F37" s="13">
        <f t="shared" ref="F37:I37" si="9">SUM(F33:F36)</f>
        <v>19.849999999999998</v>
      </c>
      <c r="G37" s="13">
        <f t="shared" si="9"/>
        <v>20.349999999999998</v>
      </c>
      <c r="H37" s="13">
        <f t="shared" si="9"/>
        <v>79.8</v>
      </c>
      <c r="I37" s="13">
        <f t="shared" si="9"/>
        <v>597.81999999999994</v>
      </c>
    </row>
    <row r="38" spans="1:9" x14ac:dyDescent="0.25">
      <c r="A38" s="55" t="s">
        <v>82</v>
      </c>
      <c r="B38" s="56"/>
      <c r="C38" s="56"/>
      <c r="D38" s="56"/>
      <c r="E38" s="56"/>
      <c r="F38" s="56"/>
      <c r="G38" s="56"/>
      <c r="H38" s="56"/>
      <c r="I38" s="56"/>
    </row>
    <row r="39" spans="1:9" x14ac:dyDescent="0.25">
      <c r="A39" s="5">
        <v>2008</v>
      </c>
      <c r="B39" s="5">
        <v>2</v>
      </c>
      <c r="C39" s="6" t="s">
        <v>20</v>
      </c>
      <c r="D39" s="5">
        <v>100</v>
      </c>
      <c r="E39" s="29">
        <v>20</v>
      </c>
      <c r="F39" s="11">
        <v>1.4</v>
      </c>
      <c r="G39" s="11">
        <v>0.2</v>
      </c>
      <c r="H39" s="11">
        <v>8.3000000000000007</v>
      </c>
      <c r="I39" s="12">
        <f t="shared" ref="I39:I43" si="10">F39*4.1+G39*9.3+H39*4.1</f>
        <v>41.63</v>
      </c>
    </row>
    <row r="40" spans="1:9" ht="22.5" x14ac:dyDescent="0.25">
      <c r="A40" s="5">
        <v>2011</v>
      </c>
      <c r="B40" s="5">
        <v>102</v>
      </c>
      <c r="C40" s="6" t="s">
        <v>32</v>
      </c>
      <c r="D40" s="5">
        <v>250</v>
      </c>
      <c r="E40" s="29">
        <v>12.15</v>
      </c>
      <c r="F40" s="11">
        <v>7.5</v>
      </c>
      <c r="G40" s="11">
        <v>5.9</v>
      </c>
      <c r="H40" s="11">
        <v>18.899999999999999</v>
      </c>
      <c r="I40" s="12">
        <f t="shared" si="10"/>
        <v>163.10999999999999</v>
      </c>
    </row>
    <row r="41" spans="1:9" x14ac:dyDescent="0.25">
      <c r="A41" s="5">
        <v>2008</v>
      </c>
      <c r="B41" s="5">
        <v>133</v>
      </c>
      <c r="C41" s="6" t="s">
        <v>83</v>
      </c>
      <c r="D41" s="5">
        <v>200</v>
      </c>
      <c r="E41" s="8">
        <v>55.24</v>
      </c>
      <c r="F41" s="11">
        <v>15.4</v>
      </c>
      <c r="G41" s="11">
        <v>18.899999999999999</v>
      </c>
      <c r="H41" s="11">
        <v>57.2</v>
      </c>
      <c r="I41" s="12">
        <f t="shared" si="10"/>
        <v>473.42999999999995</v>
      </c>
    </row>
    <row r="42" spans="1:9" x14ac:dyDescent="0.25">
      <c r="A42" s="5">
        <v>2008</v>
      </c>
      <c r="B42" s="5">
        <v>436</v>
      </c>
      <c r="C42" s="6" t="s">
        <v>21</v>
      </c>
      <c r="D42" s="5">
        <v>180</v>
      </c>
      <c r="E42" s="29">
        <v>4.97</v>
      </c>
      <c r="F42" s="11">
        <v>0.1</v>
      </c>
      <c r="G42" s="11">
        <v>0</v>
      </c>
      <c r="H42" s="11">
        <v>14.9</v>
      </c>
      <c r="I42" s="12">
        <f t="shared" si="10"/>
        <v>61.499999999999993</v>
      </c>
    </row>
    <row r="43" spans="1:9" x14ac:dyDescent="0.25">
      <c r="A43" s="5">
        <v>2008</v>
      </c>
      <c r="B43" s="5" t="s">
        <v>17</v>
      </c>
      <c r="C43" s="6" t="s">
        <v>22</v>
      </c>
      <c r="D43" s="5">
        <v>20</v>
      </c>
      <c r="E43" s="8">
        <v>2.06</v>
      </c>
      <c r="F43" s="11">
        <v>1.3</v>
      </c>
      <c r="G43" s="11">
        <v>0.2</v>
      </c>
      <c r="H43" s="11">
        <v>8.5</v>
      </c>
      <c r="I43" s="12">
        <f t="shared" si="10"/>
        <v>42.039999999999992</v>
      </c>
    </row>
    <row r="44" spans="1:9" x14ac:dyDescent="0.25">
      <c r="A44" s="75" t="s">
        <v>19</v>
      </c>
      <c r="B44" s="76"/>
      <c r="C44" s="76"/>
      <c r="D44" s="7">
        <f>SUM(D39:D43)</f>
        <v>750</v>
      </c>
      <c r="E44" s="19">
        <f>SUM(E39:E43)</f>
        <v>94.42</v>
      </c>
      <c r="F44" s="13">
        <f t="shared" ref="F44:I44" si="11">SUM(F39:F43)</f>
        <v>25.700000000000003</v>
      </c>
      <c r="G44" s="13">
        <f t="shared" si="11"/>
        <v>25.2</v>
      </c>
      <c r="H44" s="13">
        <f t="shared" si="11"/>
        <v>107.80000000000001</v>
      </c>
      <c r="I44" s="13">
        <f t="shared" si="11"/>
        <v>781.70999999999992</v>
      </c>
    </row>
    <row r="45" spans="1:9" x14ac:dyDescent="0.25">
      <c r="A45" s="75" t="s">
        <v>23</v>
      </c>
      <c r="B45" s="76"/>
      <c r="C45" s="76"/>
      <c r="D45" s="85"/>
      <c r="E45" s="23">
        <f>E44+E37</f>
        <v>148</v>
      </c>
      <c r="F45" s="13">
        <f>F37+F44</f>
        <v>45.55</v>
      </c>
      <c r="G45" s="13">
        <f>G37+G44</f>
        <v>45.55</v>
      </c>
      <c r="H45" s="13">
        <f>H37+H44</f>
        <v>187.60000000000002</v>
      </c>
      <c r="I45" s="13">
        <f>I37+I44</f>
        <v>1379.5299999999997</v>
      </c>
    </row>
    <row r="46" spans="1:9" x14ac:dyDescent="0.25">
      <c r="A46" s="75" t="s">
        <v>24</v>
      </c>
      <c r="B46" s="76"/>
      <c r="C46" s="76"/>
      <c r="D46" s="76"/>
      <c r="E46" s="31">
        <f>148-E45</f>
        <v>0</v>
      </c>
      <c r="F46" s="18">
        <v>1</v>
      </c>
      <c r="G46" s="14">
        <v>1</v>
      </c>
      <c r="H46" s="14">
        <v>4</v>
      </c>
      <c r="I46" s="22" t="s">
        <v>17</v>
      </c>
    </row>
    <row r="49" spans="1:9" x14ac:dyDescent="0.25">
      <c r="A49" s="84" t="s">
        <v>0</v>
      </c>
      <c r="B49" s="84"/>
      <c r="C49" s="84"/>
      <c r="D49" s="1" t="s">
        <v>1</v>
      </c>
      <c r="E49" s="1"/>
      <c r="F49" s="1"/>
      <c r="G49" s="1"/>
      <c r="H49" s="1"/>
      <c r="I49" s="3"/>
    </row>
    <row r="50" spans="1:9" x14ac:dyDescent="0.25">
      <c r="A50" s="84" t="s">
        <v>2</v>
      </c>
      <c r="B50" s="84"/>
      <c r="C50" s="84"/>
      <c r="D50" s="1" t="s">
        <v>2</v>
      </c>
      <c r="E50" s="1"/>
      <c r="F50" s="1"/>
      <c r="G50" s="1"/>
      <c r="H50" s="1"/>
      <c r="I50" s="3"/>
    </row>
    <row r="51" spans="1:9" ht="14.45" customHeight="1" x14ac:dyDescent="0.25">
      <c r="A51" s="87" t="s">
        <v>109</v>
      </c>
      <c r="B51" s="87"/>
      <c r="C51" s="87"/>
      <c r="D51" s="1" t="s">
        <v>73</v>
      </c>
      <c r="E51" s="1"/>
      <c r="F51" s="1"/>
      <c r="G51" s="1"/>
      <c r="H51" s="1"/>
      <c r="I51" s="3"/>
    </row>
    <row r="52" spans="1:9" ht="14.45" customHeight="1" x14ac:dyDescent="0.25">
      <c r="A52" s="89" t="s">
        <v>110</v>
      </c>
      <c r="B52" s="89"/>
      <c r="C52" s="89"/>
      <c r="D52" s="90" t="s">
        <v>74</v>
      </c>
      <c r="E52" s="90"/>
      <c r="F52" s="90"/>
      <c r="G52" s="90"/>
      <c r="H52" s="1"/>
      <c r="I52" s="3"/>
    </row>
    <row r="53" spans="1:9" x14ac:dyDescent="0.25">
      <c r="A53" s="52" t="s">
        <v>3</v>
      </c>
      <c r="B53" s="52"/>
      <c r="C53" s="52"/>
      <c r="D53" s="90" t="s">
        <v>4</v>
      </c>
      <c r="E53" s="90"/>
      <c r="F53" s="1"/>
      <c r="G53" s="1"/>
      <c r="H53" s="52"/>
      <c r="I53" s="3"/>
    </row>
    <row r="54" spans="1:9" ht="15.75" x14ac:dyDescent="0.25">
      <c r="A54" s="86" t="s">
        <v>76</v>
      </c>
      <c r="B54" s="86"/>
      <c r="C54" s="86"/>
      <c r="D54" s="86"/>
      <c r="E54" s="86"/>
      <c r="F54" s="86"/>
      <c r="G54" s="86"/>
      <c r="H54" s="2"/>
      <c r="I54" s="3"/>
    </row>
    <row r="55" spans="1:9" ht="15.75" x14ac:dyDescent="0.25">
      <c r="A55" s="91" t="s">
        <v>68</v>
      </c>
      <c r="B55" s="91"/>
      <c r="C55" s="91"/>
      <c r="D55" s="91"/>
      <c r="E55" s="91"/>
      <c r="F55" s="91"/>
      <c r="G55" s="91"/>
      <c r="H55" s="114" t="s">
        <v>80</v>
      </c>
      <c r="I55" s="114"/>
    </row>
    <row r="56" spans="1:9" x14ac:dyDescent="0.25">
      <c r="A56" s="82" t="s">
        <v>34</v>
      </c>
      <c r="B56" s="82"/>
      <c r="C56" s="82"/>
      <c r="D56" s="82" t="s">
        <v>35</v>
      </c>
      <c r="E56" s="82"/>
      <c r="F56" s="82"/>
    </row>
    <row r="57" spans="1:9" x14ac:dyDescent="0.25">
      <c r="A57" s="82" t="s">
        <v>7</v>
      </c>
      <c r="B57" s="82"/>
      <c r="C57" s="51"/>
      <c r="D57" s="51" t="s">
        <v>8</v>
      </c>
      <c r="E57" s="51"/>
      <c r="F57" s="51"/>
    </row>
    <row r="58" spans="1:9" x14ac:dyDescent="0.25">
      <c r="A58" s="96" t="s">
        <v>9</v>
      </c>
      <c r="B58" s="96"/>
      <c r="C58" s="96"/>
      <c r="D58" s="96" t="s">
        <v>10</v>
      </c>
      <c r="E58" s="96"/>
      <c r="F58" s="96"/>
    </row>
    <row r="59" spans="1:9" x14ac:dyDescent="0.25">
      <c r="A59" s="102" t="s">
        <v>11</v>
      </c>
      <c r="B59" s="102" t="s">
        <v>12</v>
      </c>
      <c r="C59" s="110" t="s">
        <v>13</v>
      </c>
      <c r="D59" s="102" t="s">
        <v>14</v>
      </c>
      <c r="E59" s="112" t="s">
        <v>25</v>
      </c>
      <c r="F59" s="107" t="s">
        <v>26</v>
      </c>
      <c r="G59" s="108"/>
      <c r="H59" s="109"/>
      <c r="I59" s="102" t="s">
        <v>27</v>
      </c>
    </row>
    <row r="60" spans="1:9" ht="22.5" x14ac:dyDescent="0.25">
      <c r="A60" s="103"/>
      <c r="B60" s="103"/>
      <c r="C60" s="111"/>
      <c r="D60" s="103"/>
      <c r="E60" s="113"/>
      <c r="F60" s="10" t="s">
        <v>28</v>
      </c>
      <c r="G60" s="10" t="s">
        <v>29</v>
      </c>
      <c r="H60" s="10" t="s">
        <v>30</v>
      </c>
      <c r="I60" s="103"/>
    </row>
    <row r="61" spans="1:9" x14ac:dyDescent="0.25">
      <c r="A61" s="53" t="s">
        <v>81</v>
      </c>
      <c r="B61" s="54"/>
      <c r="C61" s="54"/>
      <c r="D61" s="54"/>
      <c r="E61" s="54"/>
      <c r="F61" s="54"/>
      <c r="G61" s="54"/>
      <c r="H61" s="54"/>
      <c r="I61" s="54"/>
    </row>
    <row r="62" spans="1:9" ht="21" customHeight="1" x14ac:dyDescent="0.25">
      <c r="A62" s="5">
        <v>2008</v>
      </c>
      <c r="B62" s="5">
        <v>184</v>
      </c>
      <c r="C62" s="6" t="s">
        <v>84</v>
      </c>
      <c r="D62" s="5">
        <v>150</v>
      </c>
      <c r="E62" s="8">
        <v>16.559999999999999</v>
      </c>
      <c r="F62" s="11">
        <v>12.9</v>
      </c>
      <c r="G62" s="11">
        <v>5.7</v>
      </c>
      <c r="H62" s="11">
        <v>21.1</v>
      </c>
      <c r="I62" s="12">
        <f>F62*4.1+G62*9.3+H62*4.1</f>
        <v>192.41000000000003</v>
      </c>
    </row>
    <row r="63" spans="1:9" x14ac:dyDescent="0.25">
      <c r="A63" s="5">
        <v>2008</v>
      </c>
      <c r="B63" s="5">
        <v>431</v>
      </c>
      <c r="C63" s="6" t="s">
        <v>36</v>
      </c>
      <c r="D63" s="5">
        <v>200</v>
      </c>
      <c r="E63" s="29">
        <v>4.8600000000000003</v>
      </c>
      <c r="F63" s="11">
        <v>0</v>
      </c>
      <c r="G63" s="11">
        <v>0</v>
      </c>
      <c r="H63" s="11">
        <v>9.8000000000000007</v>
      </c>
      <c r="I63" s="12">
        <f>F63*4.1+G63*9.3+H63*4.1</f>
        <v>40.18</v>
      </c>
    </row>
    <row r="64" spans="1:9" ht="22.5" x14ac:dyDescent="0.25">
      <c r="A64" s="5">
        <v>2008</v>
      </c>
      <c r="B64" s="5">
        <v>1</v>
      </c>
      <c r="C64" s="6" t="s">
        <v>77</v>
      </c>
      <c r="D64" s="5" t="s">
        <v>33</v>
      </c>
      <c r="E64" s="29">
        <v>13.32</v>
      </c>
      <c r="F64" s="11">
        <v>3.1</v>
      </c>
      <c r="G64" s="11">
        <v>9.4</v>
      </c>
      <c r="H64" s="11">
        <v>20.6</v>
      </c>
      <c r="I64" s="12">
        <f>F64*4.1+G64*9.3+H64*4.1</f>
        <v>184.59</v>
      </c>
    </row>
    <row r="65" spans="1:9" x14ac:dyDescent="0.25">
      <c r="A65" s="5">
        <v>2008</v>
      </c>
      <c r="B65" s="5" t="s">
        <v>17</v>
      </c>
      <c r="C65" s="6" t="s">
        <v>18</v>
      </c>
      <c r="D65" s="5">
        <v>190</v>
      </c>
      <c r="E65" s="29">
        <v>28.5</v>
      </c>
      <c r="F65" s="11">
        <v>0.8</v>
      </c>
      <c r="G65" s="11">
        <v>0.8</v>
      </c>
      <c r="H65" s="11">
        <v>19.600000000000001</v>
      </c>
      <c r="I65" s="12">
        <f t="shared" ref="I65" si="12">F65*4.1+G65*9.3+H65*4.1</f>
        <v>91.08</v>
      </c>
    </row>
    <row r="66" spans="1:9" x14ac:dyDescent="0.25">
      <c r="A66" s="75" t="s">
        <v>19</v>
      </c>
      <c r="B66" s="76"/>
      <c r="C66" s="76"/>
      <c r="D66" s="7">
        <v>590</v>
      </c>
      <c r="E66" s="36">
        <f>SUM(E62:E65)</f>
        <v>63.239999999999995</v>
      </c>
      <c r="F66" s="36">
        <f t="shared" ref="F66:I66" si="13">SUM(F62:F65)</f>
        <v>16.8</v>
      </c>
      <c r="G66" s="36">
        <f t="shared" si="13"/>
        <v>15.900000000000002</v>
      </c>
      <c r="H66" s="36">
        <f t="shared" si="13"/>
        <v>71.099999999999994</v>
      </c>
      <c r="I66" s="36">
        <f t="shared" si="13"/>
        <v>508.26000000000005</v>
      </c>
    </row>
    <row r="67" spans="1:9" x14ac:dyDescent="0.25">
      <c r="A67" s="92" t="s">
        <v>75</v>
      </c>
      <c r="B67" s="80"/>
      <c r="C67" s="80"/>
      <c r="D67" s="79"/>
      <c r="E67" s="80"/>
      <c r="F67" s="79"/>
      <c r="G67" s="79"/>
      <c r="H67" s="79"/>
      <c r="I67" s="81"/>
    </row>
    <row r="68" spans="1:9" x14ac:dyDescent="0.25">
      <c r="A68" s="38"/>
      <c r="B68" s="38"/>
      <c r="C68" s="39" t="s">
        <v>69</v>
      </c>
      <c r="D68" s="42">
        <v>200</v>
      </c>
      <c r="E68" s="45">
        <v>16</v>
      </c>
      <c r="F68" s="44">
        <v>3</v>
      </c>
      <c r="G68" s="40">
        <v>3.2</v>
      </c>
      <c r="H68" s="40">
        <v>5.9</v>
      </c>
      <c r="I68" s="40">
        <f>F68*4.1+G68*9.3+H68*4.1</f>
        <v>66.25</v>
      </c>
    </row>
    <row r="69" spans="1:9" x14ac:dyDescent="0.25">
      <c r="A69" s="93" t="s">
        <v>19</v>
      </c>
      <c r="B69" s="94"/>
      <c r="C69" s="95"/>
      <c r="D69" s="43">
        <f>SUM(D68)</f>
        <v>200</v>
      </c>
      <c r="E69" s="46">
        <f>SUM(E68)</f>
        <v>16</v>
      </c>
      <c r="F69" s="41">
        <f t="shared" ref="F69:I69" si="14">SUM(F68)</f>
        <v>3</v>
      </c>
      <c r="G69" s="41">
        <f t="shared" si="14"/>
        <v>3.2</v>
      </c>
      <c r="H69" s="41">
        <f t="shared" si="14"/>
        <v>5.9</v>
      </c>
      <c r="I69" s="41">
        <f t="shared" si="14"/>
        <v>66.25</v>
      </c>
    </row>
    <row r="70" spans="1:9" x14ac:dyDescent="0.25">
      <c r="A70" s="55" t="s">
        <v>82</v>
      </c>
      <c r="B70" s="56"/>
      <c r="C70" s="56"/>
      <c r="D70" s="56"/>
      <c r="E70" s="56"/>
      <c r="F70" s="56"/>
      <c r="G70" s="56"/>
      <c r="H70" s="56"/>
      <c r="I70" s="56"/>
    </row>
    <row r="71" spans="1:9" x14ac:dyDescent="0.25">
      <c r="A71" s="47">
        <v>2008</v>
      </c>
      <c r="B71" s="47">
        <v>30</v>
      </c>
      <c r="C71" s="48" t="s">
        <v>78</v>
      </c>
      <c r="D71" s="47">
        <v>60</v>
      </c>
      <c r="E71" s="29">
        <v>9.0500000000000007</v>
      </c>
      <c r="F71" s="40">
        <v>0.8</v>
      </c>
      <c r="G71" s="40">
        <v>3.1</v>
      </c>
      <c r="H71" s="40">
        <v>4.8</v>
      </c>
      <c r="I71" s="40">
        <f t="shared" ref="I71:I75" si="15">F71*4.1+G71*9.3+H71*4.1</f>
        <v>51.789999999999992</v>
      </c>
    </row>
    <row r="72" spans="1:9" ht="22.5" x14ac:dyDescent="0.25">
      <c r="A72" s="5">
        <v>2011</v>
      </c>
      <c r="B72" s="5">
        <v>88</v>
      </c>
      <c r="C72" s="6" t="s">
        <v>71</v>
      </c>
      <c r="D72" s="5">
        <v>250</v>
      </c>
      <c r="E72" s="29">
        <v>13.09</v>
      </c>
      <c r="F72" s="11">
        <v>4.8</v>
      </c>
      <c r="G72" s="11">
        <v>4.9000000000000004</v>
      </c>
      <c r="H72" s="11">
        <v>26.8</v>
      </c>
      <c r="I72" s="12">
        <f t="shared" si="15"/>
        <v>175.13</v>
      </c>
    </row>
    <row r="73" spans="1:9" x14ac:dyDescent="0.25">
      <c r="A73" s="5">
        <v>2011</v>
      </c>
      <c r="B73" s="5">
        <v>291</v>
      </c>
      <c r="C73" s="6" t="s">
        <v>85</v>
      </c>
      <c r="D73" s="5">
        <v>200</v>
      </c>
      <c r="E73" s="8">
        <v>55.38</v>
      </c>
      <c r="F73" s="11">
        <v>17.600000000000001</v>
      </c>
      <c r="G73" s="11">
        <v>16.7</v>
      </c>
      <c r="H73" s="11">
        <v>50.4</v>
      </c>
      <c r="I73" s="12">
        <f t="shared" si="15"/>
        <v>434.11</v>
      </c>
    </row>
    <row r="74" spans="1:9" x14ac:dyDescent="0.25">
      <c r="A74" s="5">
        <v>2008</v>
      </c>
      <c r="B74" s="5">
        <v>438</v>
      </c>
      <c r="C74" s="6" t="s">
        <v>55</v>
      </c>
      <c r="D74" s="5">
        <v>180</v>
      </c>
      <c r="E74" s="29">
        <v>5.18</v>
      </c>
      <c r="F74" s="11">
        <v>0.1</v>
      </c>
      <c r="G74" s="11">
        <v>0.1</v>
      </c>
      <c r="H74" s="11">
        <v>16.7</v>
      </c>
      <c r="I74" s="12">
        <f t="shared" si="15"/>
        <v>69.809999999999988</v>
      </c>
    </row>
    <row r="75" spans="1:9" x14ac:dyDescent="0.25">
      <c r="A75" s="5">
        <v>2008</v>
      </c>
      <c r="B75" s="5" t="s">
        <v>17</v>
      </c>
      <c r="C75" s="6" t="s">
        <v>22</v>
      </c>
      <c r="D75" s="5">
        <v>20</v>
      </c>
      <c r="E75" s="8">
        <v>2.06</v>
      </c>
      <c r="F75" s="11">
        <v>1.3</v>
      </c>
      <c r="G75" s="11">
        <v>0.2</v>
      </c>
      <c r="H75" s="11">
        <v>8.5</v>
      </c>
      <c r="I75" s="12">
        <f t="shared" si="15"/>
        <v>42.039999999999992</v>
      </c>
    </row>
    <row r="76" spans="1:9" x14ac:dyDescent="0.25">
      <c r="A76" s="75" t="s">
        <v>19</v>
      </c>
      <c r="B76" s="76"/>
      <c r="C76" s="76"/>
      <c r="D76" s="7">
        <f>SUM(D71:D75)</f>
        <v>710</v>
      </c>
      <c r="E76" s="9">
        <f>SUM(E71:E75)</f>
        <v>84.760000000000019</v>
      </c>
      <c r="F76" s="36">
        <f t="shared" ref="F76:H76" si="16">SUM(F70:F75)</f>
        <v>24.600000000000005</v>
      </c>
      <c r="G76" s="36">
        <f t="shared" si="16"/>
        <v>25</v>
      </c>
      <c r="H76" s="36">
        <f t="shared" si="16"/>
        <v>107.2</v>
      </c>
      <c r="I76" s="36">
        <f>SUM(I70:I75)</f>
        <v>772.87999999999988</v>
      </c>
    </row>
    <row r="77" spans="1:9" x14ac:dyDescent="0.25">
      <c r="A77" s="75" t="s">
        <v>23</v>
      </c>
      <c r="B77" s="76"/>
      <c r="C77" s="76"/>
      <c r="D77" s="85"/>
      <c r="E77" s="26">
        <f>E66+E76+E69</f>
        <v>164</v>
      </c>
      <c r="F77" s="26">
        <f t="shared" ref="F77:I77" si="17">F66+F76+F69</f>
        <v>44.400000000000006</v>
      </c>
      <c r="G77" s="26">
        <f t="shared" si="17"/>
        <v>44.100000000000009</v>
      </c>
      <c r="H77" s="26">
        <f t="shared" si="17"/>
        <v>184.20000000000002</v>
      </c>
      <c r="I77" s="26">
        <f t="shared" si="17"/>
        <v>1347.3899999999999</v>
      </c>
    </row>
    <row r="78" spans="1:9" x14ac:dyDescent="0.25">
      <c r="A78" s="97" t="s">
        <v>24</v>
      </c>
      <c r="B78" s="98"/>
      <c r="C78" s="98"/>
      <c r="D78" s="98"/>
      <c r="E78" s="31">
        <f>164-E77</f>
        <v>0</v>
      </c>
      <c r="F78" s="25">
        <v>1</v>
      </c>
      <c r="G78" s="25">
        <v>1</v>
      </c>
      <c r="H78" s="25">
        <v>4</v>
      </c>
      <c r="I78" s="15" t="s">
        <v>17</v>
      </c>
    </row>
    <row r="79" spans="1:9" x14ac:dyDescent="0.25">
      <c r="A79" s="77" t="s">
        <v>9</v>
      </c>
      <c r="B79" s="77"/>
      <c r="C79" s="77"/>
      <c r="D79" s="88" t="s">
        <v>31</v>
      </c>
      <c r="E79" s="88"/>
      <c r="F79" s="88"/>
      <c r="G79" s="16"/>
      <c r="H79" s="17"/>
      <c r="I79" s="22"/>
    </row>
    <row r="80" spans="1:9" x14ac:dyDescent="0.25">
      <c r="A80" s="53" t="s">
        <v>81</v>
      </c>
      <c r="B80" s="54"/>
      <c r="C80" s="54"/>
      <c r="D80" s="54"/>
      <c r="E80" s="54"/>
      <c r="F80" s="54"/>
      <c r="G80" s="54"/>
      <c r="H80" s="54"/>
      <c r="I80" s="54"/>
    </row>
    <row r="81" spans="1:9" ht="22.5" x14ac:dyDescent="0.25">
      <c r="A81" s="5">
        <v>2008</v>
      </c>
      <c r="B81" s="5">
        <v>184</v>
      </c>
      <c r="C81" s="6" t="s">
        <v>84</v>
      </c>
      <c r="D81" s="5">
        <v>200</v>
      </c>
      <c r="E81" s="8">
        <v>22.08</v>
      </c>
      <c r="F81" s="11">
        <v>14.7</v>
      </c>
      <c r="G81" s="11">
        <v>8.6</v>
      </c>
      <c r="H81" s="11">
        <v>34.6</v>
      </c>
      <c r="I81" s="12">
        <f>F81*4.1+G81*9.3+H81*4.1</f>
        <v>282.11</v>
      </c>
    </row>
    <row r="82" spans="1:9" x14ac:dyDescent="0.25">
      <c r="A82" s="5">
        <v>2008</v>
      </c>
      <c r="B82" s="5">
        <v>430</v>
      </c>
      <c r="C82" s="6" t="s">
        <v>15</v>
      </c>
      <c r="D82" s="5">
        <v>200</v>
      </c>
      <c r="E82" s="29">
        <v>2.5</v>
      </c>
      <c r="F82" s="11">
        <v>0</v>
      </c>
      <c r="G82" s="11">
        <v>0</v>
      </c>
      <c r="H82" s="11">
        <v>9.6999999999999993</v>
      </c>
      <c r="I82" s="12">
        <f>F82*4.1+G82*9.3+H82*4.1</f>
        <v>39.769999999999996</v>
      </c>
    </row>
    <row r="83" spans="1:9" ht="22.5" x14ac:dyDescent="0.25">
      <c r="A83" s="5">
        <v>2008</v>
      </c>
      <c r="B83" s="5">
        <v>1</v>
      </c>
      <c r="C83" s="6" t="s">
        <v>77</v>
      </c>
      <c r="D83" s="5" t="s">
        <v>33</v>
      </c>
      <c r="E83" s="29">
        <v>13.32</v>
      </c>
      <c r="F83" s="11">
        <v>3.1</v>
      </c>
      <c r="G83" s="11">
        <v>9.4</v>
      </c>
      <c r="H83" s="11">
        <v>20.6</v>
      </c>
      <c r="I83" s="12">
        <f>F83*4.1+G83*9.3+H83*4.1</f>
        <v>184.59</v>
      </c>
    </row>
    <row r="84" spans="1:9" x14ac:dyDescent="0.25">
      <c r="A84" s="5">
        <v>2008</v>
      </c>
      <c r="B84" s="5" t="s">
        <v>17</v>
      </c>
      <c r="C84" s="6" t="s">
        <v>52</v>
      </c>
      <c r="D84" s="5">
        <v>130</v>
      </c>
      <c r="E84" s="29">
        <v>19.5</v>
      </c>
      <c r="F84" s="11">
        <v>0.5</v>
      </c>
      <c r="G84" s="11">
        <v>0.5</v>
      </c>
      <c r="H84" s="11">
        <v>12.7</v>
      </c>
      <c r="I84" s="12">
        <f t="shared" ref="I84" si="18">F84*4.1+G84*9.3+H84*4.1</f>
        <v>58.769999999999996</v>
      </c>
    </row>
    <row r="85" spans="1:9" x14ac:dyDescent="0.25">
      <c r="A85" s="75" t="s">
        <v>19</v>
      </c>
      <c r="B85" s="76"/>
      <c r="C85" s="117"/>
      <c r="D85" s="7">
        <v>580</v>
      </c>
      <c r="E85" s="35">
        <f t="shared" ref="E85:I85" si="19">SUM(E81:E84)</f>
        <v>57.4</v>
      </c>
      <c r="F85" s="35">
        <f t="shared" si="19"/>
        <v>18.3</v>
      </c>
      <c r="G85" s="35">
        <f t="shared" si="19"/>
        <v>18.5</v>
      </c>
      <c r="H85" s="35">
        <f t="shared" si="19"/>
        <v>77.600000000000009</v>
      </c>
      <c r="I85" s="35">
        <f t="shared" si="19"/>
        <v>565.24</v>
      </c>
    </row>
    <row r="86" spans="1:9" x14ac:dyDescent="0.25">
      <c r="A86" s="55" t="s">
        <v>82</v>
      </c>
      <c r="B86" s="56"/>
      <c r="C86" s="56"/>
      <c r="D86" s="56"/>
      <c r="E86" s="56"/>
      <c r="F86" s="56"/>
      <c r="G86" s="56"/>
      <c r="H86" s="56"/>
      <c r="I86" s="56"/>
    </row>
    <row r="87" spans="1:9" x14ac:dyDescent="0.25">
      <c r="A87" s="47">
        <v>2008</v>
      </c>
      <c r="B87" s="47">
        <v>30</v>
      </c>
      <c r="C87" s="48" t="s">
        <v>78</v>
      </c>
      <c r="D87" s="47">
        <v>100</v>
      </c>
      <c r="E87" s="49">
        <v>14.3</v>
      </c>
      <c r="F87" s="40">
        <v>1.4</v>
      </c>
      <c r="G87" s="40">
        <v>5.2</v>
      </c>
      <c r="H87" s="40">
        <v>8</v>
      </c>
      <c r="I87" s="40">
        <f t="shared" ref="I87:I91" si="20">F87*4.1+G87*9.3+H87*4.1</f>
        <v>86.9</v>
      </c>
    </row>
    <row r="88" spans="1:9" ht="22.5" x14ac:dyDescent="0.25">
      <c r="A88" s="5">
        <v>2011</v>
      </c>
      <c r="B88" s="5">
        <v>88</v>
      </c>
      <c r="C88" s="6" t="s">
        <v>71</v>
      </c>
      <c r="D88" s="5">
        <v>250</v>
      </c>
      <c r="E88" s="29">
        <v>13.09</v>
      </c>
      <c r="F88" s="11">
        <v>4.8</v>
      </c>
      <c r="G88" s="11">
        <v>4.9000000000000004</v>
      </c>
      <c r="H88" s="11">
        <v>26.8</v>
      </c>
      <c r="I88" s="12">
        <f t="shared" si="20"/>
        <v>175.13</v>
      </c>
    </row>
    <row r="89" spans="1:9" x14ac:dyDescent="0.25">
      <c r="A89" s="5">
        <v>2011</v>
      </c>
      <c r="B89" s="5">
        <v>291</v>
      </c>
      <c r="C89" s="6" t="s">
        <v>85</v>
      </c>
      <c r="D89" s="5">
        <v>200</v>
      </c>
      <c r="E89" s="8">
        <v>55.38</v>
      </c>
      <c r="F89" s="11">
        <v>17.600000000000001</v>
      </c>
      <c r="G89" s="11">
        <v>16.7</v>
      </c>
      <c r="H89" s="11">
        <v>50.4</v>
      </c>
      <c r="I89" s="12">
        <f t="shared" si="20"/>
        <v>434.11</v>
      </c>
    </row>
    <row r="90" spans="1:9" x14ac:dyDescent="0.25">
      <c r="A90" s="5">
        <v>2008</v>
      </c>
      <c r="B90" s="5">
        <v>430</v>
      </c>
      <c r="C90" s="6" t="s">
        <v>15</v>
      </c>
      <c r="D90" s="5">
        <v>200</v>
      </c>
      <c r="E90" s="29">
        <v>2.5</v>
      </c>
      <c r="F90" s="11">
        <v>0</v>
      </c>
      <c r="G90" s="11">
        <v>0</v>
      </c>
      <c r="H90" s="11">
        <v>9.6999999999999993</v>
      </c>
      <c r="I90" s="12">
        <f>F90*4.1+G90*9.3+H90*4.1</f>
        <v>39.769999999999996</v>
      </c>
    </row>
    <row r="91" spans="1:9" x14ac:dyDescent="0.25">
      <c r="A91" s="5">
        <v>2008</v>
      </c>
      <c r="B91" s="5" t="s">
        <v>17</v>
      </c>
      <c r="C91" s="6" t="s">
        <v>22</v>
      </c>
      <c r="D91" s="5">
        <v>50</v>
      </c>
      <c r="E91" s="8">
        <v>5.33</v>
      </c>
      <c r="F91" s="11">
        <v>2.6</v>
      </c>
      <c r="G91" s="11">
        <v>0.4</v>
      </c>
      <c r="H91" s="11">
        <v>17</v>
      </c>
      <c r="I91" s="12">
        <f t="shared" si="20"/>
        <v>84.079999999999984</v>
      </c>
    </row>
    <row r="92" spans="1:9" x14ac:dyDescent="0.25">
      <c r="A92" s="75" t="s">
        <v>19</v>
      </c>
      <c r="B92" s="76"/>
      <c r="C92" s="117"/>
      <c r="D92" s="7">
        <f>SUM(D87:D91)</f>
        <v>800</v>
      </c>
      <c r="E92" s="19">
        <f t="shared" ref="E92:I92" si="21">SUM(E87:E91)</f>
        <v>90.600000000000009</v>
      </c>
      <c r="F92" s="36">
        <f t="shared" si="21"/>
        <v>26.400000000000002</v>
      </c>
      <c r="G92" s="36">
        <f>SUM(G87:G91)</f>
        <v>27.2</v>
      </c>
      <c r="H92" s="36">
        <f t="shared" si="21"/>
        <v>111.89999999999999</v>
      </c>
      <c r="I92" s="36">
        <f t="shared" si="21"/>
        <v>819.99</v>
      </c>
    </row>
    <row r="93" spans="1:9" x14ac:dyDescent="0.25">
      <c r="A93" s="99" t="s">
        <v>23</v>
      </c>
      <c r="B93" s="100"/>
      <c r="C93" s="100"/>
      <c r="D93" s="101"/>
      <c r="E93" s="19">
        <f>E85+E92</f>
        <v>148</v>
      </c>
      <c r="F93" s="36">
        <f>F85+F92</f>
        <v>44.7</v>
      </c>
      <c r="G93" s="36">
        <f t="shared" ref="G93:I93" si="22">G85+G92</f>
        <v>45.7</v>
      </c>
      <c r="H93" s="36">
        <f t="shared" si="22"/>
        <v>189.5</v>
      </c>
      <c r="I93" s="36">
        <f t="shared" si="22"/>
        <v>1385.23</v>
      </c>
    </row>
    <row r="94" spans="1:9" x14ac:dyDescent="0.25">
      <c r="A94" s="97" t="s">
        <v>24</v>
      </c>
      <c r="B94" s="98"/>
      <c r="C94" s="98"/>
      <c r="D94" s="118"/>
      <c r="E94" s="24">
        <f>148-E93</f>
        <v>0</v>
      </c>
      <c r="F94" s="25">
        <v>1</v>
      </c>
      <c r="G94" s="25">
        <v>4</v>
      </c>
      <c r="H94" s="25">
        <v>4</v>
      </c>
      <c r="I94" s="15" t="s">
        <v>17</v>
      </c>
    </row>
    <row r="95" spans="1:9" x14ac:dyDescent="0.25">
      <c r="A95" s="27"/>
      <c r="B95" s="27"/>
      <c r="C95" s="27"/>
      <c r="D95" s="27"/>
      <c r="E95" s="30"/>
      <c r="F95" s="28"/>
      <c r="G95" s="28"/>
      <c r="H95" s="28"/>
      <c r="I95" s="15"/>
    </row>
    <row r="96" spans="1:9" x14ac:dyDescent="0.25">
      <c r="A96" s="27"/>
      <c r="B96" s="27"/>
      <c r="C96" s="27"/>
      <c r="D96" s="27"/>
      <c r="E96" s="30"/>
      <c r="F96" s="28"/>
      <c r="G96" s="28"/>
      <c r="H96" s="28"/>
      <c r="I96" s="15"/>
    </row>
    <row r="97" spans="1:9" x14ac:dyDescent="0.25">
      <c r="A97" s="84" t="s">
        <v>0</v>
      </c>
      <c r="B97" s="84"/>
      <c r="C97" s="84"/>
      <c r="D97" s="1" t="s">
        <v>1</v>
      </c>
      <c r="E97" s="1"/>
      <c r="F97" s="1"/>
      <c r="G97" s="1"/>
      <c r="H97" s="1"/>
      <c r="I97" s="3"/>
    </row>
    <row r="98" spans="1:9" x14ac:dyDescent="0.25">
      <c r="A98" s="84" t="s">
        <v>2</v>
      </c>
      <c r="B98" s="84"/>
      <c r="C98" s="84"/>
      <c r="D98" s="1" t="s">
        <v>2</v>
      </c>
      <c r="E98" s="1"/>
      <c r="F98" s="1"/>
      <c r="G98" s="1"/>
      <c r="H98" s="1"/>
      <c r="I98" s="3"/>
    </row>
    <row r="99" spans="1:9" ht="14.45" customHeight="1" x14ac:dyDescent="0.25">
      <c r="A99" s="87" t="s">
        <v>109</v>
      </c>
      <c r="B99" s="87"/>
      <c r="C99" s="87"/>
      <c r="D99" s="1" t="s">
        <v>73</v>
      </c>
      <c r="E99" s="1"/>
      <c r="F99" s="1"/>
      <c r="G99" s="1"/>
      <c r="H99" s="1"/>
      <c r="I99" s="3"/>
    </row>
    <row r="100" spans="1:9" ht="14.45" customHeight="1" x14ac:dyDescent="0.25">
      <c r="A100" s="89" t="s">
        <v>110</v>
      </c>
      <c r="B100" s="89"/>
      <c r="C100" s="89"/>
      <c r="D100" s="90" t="s">
        <v>74</v>
      </c>
      <c r="E100" s="90"/>
      <c r="F100" s="90"/>
      <c r="G100" s="90"/>
      <c r="H100" s="1"/>
      <c r="I100" s="3"/>
    </row>
    <row r="101" spans="1:9" x14ac:dyDescent="0.25">
      <c r="A101" s="52" t="s">
        <v>3</v>
      </c>
      <c r="B101" s="52"/>
      <c r="C101" s="52"/>
      <c r="D101" s="90" t="s">
        <v>4</v>
      </c>
      <c r="E101" s="90"/>
      <c r="F101" s="1"/>
      <c r="G101" s="1"/>
      <c r="H101" s="52"/>
      <c r="I101" s="3"/>
    </row>
    <row r="102" spans="1:9" ht="15.75" x14ac:dyDescent="0.25">
      <c r="A102" s="86" t="s">
        <v>76</v>
      </c>
      <c r="B102" s="86"/>
      <c r="C102" s="86"/>
      <c r="D102" s="86"/>
      <c r="E102" s="86"/>
      <c r="F102" s="86"/>
      <c r="G102" s="86"/>
      <c r="H102" s="2"/>
      <c r="I102" s="3"/>
    </row>
    <row r="103" spans="1:9" ht="15.75" x14ac:dyDescent="0.25">
      <c r="A103" s="91" t="s">
        <v>68</v>
      </c>
      <c r="B103" s="91"/>
      <c r="C103" s="91"/>
      <c r="D103" s="91"/>
      <c r="E103" s="91"/>
      <c r="F103" s="91"/>
      <c r="G103" s="91"/>
      <c r="H103" s="114" t="s">
        <v>80</v>
      </c>
      <c r="I103" s="114"/>
    </row>
    <row r="104" spans="1:9" x14ac:dyDescent="0.25">
      <c r="A104" s="82" t="s">
        <v>39</v>
      </c>
      <c r="B104" s="82"/>
      <c r="C104" s="82"/>
      <c r="D104" s="82" t="s">
        <v>40</v>
      </c>
      <c r="E104" s="82"/>
      <c r="F104" s="82"/>
      <c r="G104" s="3"/>
      <c r="H104" s="3"/>
      <c r="I104" s="3"/>
    </row>
    <row r="105" spans="1:9" x14ac:dyDescent="0.25">
      <c r="A105" s="82" t="s">
        <v>7</v>
      </c>
      <c r="B105" s="82"/>
      <c r="C105" s="51"/>
      <c r="D105" s="51" t="s">
        <v>8</v>
      </c>
      <c r="E105" s="51"/>
      <c r="F105" s="51"/>
      <c r="G105" s="3"/>
      <c r="H105" s="3"/>
      <c r="I105" s="3"/>
    </row>
    <row r="106" spans="1:9" x14ac:dyDescent="0.25">
      <c r="A106" s="96" t="s">
        <v>9</v>
      </c>
      <c r="B106" s="96"/>
      <c r="C106" s="96"/>
      <c r="D106" s="96" t="s">
        <v>10</v>
      </c>
      <c r="E106" s="96"/>
      <c r="F106" s="96"/>
      <c r="G106" s="3"/>
      <c r="H106" s="3"/>
      <c r="I106" s="3"/>
    </row>
    <row r="107" spans="1:9" x14ac:dyDescent="0.25">
      <c r="A107" s="102" t="s">
        <v>11</v>
      </c>
      <c r="B107" s="102" t="s">
        <v>12</v>
      </c>
      <c r="C107" s="110" t="s">
        <v>13</v>
      </c>
      <c r="D107" s="102" t="s">
        <v>14</v>
      </c>
      <c r="E107" s="112" t="s">
        <v>25</v>
      </c>
      <c r="F107" s="107" t="s">
        <v>26</v>
      </c>
      <c r="G107" s="108"/>
      <c r="H107" s="109"/>
      <c r="I107" s="102" t="s">
        <v>27</v>
      </c>
    </row>
    <row r="108" spans="1:9" ht="22.5" x14ac:dyDescent="0.25">
      <c r="A108" s="103"/>
      <c r="B108" s="103"/>
      <c r="C108" s="111"/>
      <c r="D108" s="103"/>
      <c r="E108" s="113"/>
      <c r="F108" s="10" t="s">
        <v>28</v>
      </c>
      <c r="G108" s="10" t="s">
        <v>29</v>
      </c>
      <c r="H108" s="10" t="s">
        <v>30</v>
      </c>
      <c r="I108" s="103"/>
    </row>
    <row r="109" spans="1:9" x14ac:dyDescent="0.25">
      <c r="A109" s="53" t="s">
        <v>81</v>
      </c>
      <c r="B109" s="54"/>
      <c r="C109" s="54"/>
      <c r="D109" s="54"/>
      <c r="E109" s="54"/>
      <c r="F109" s="54"/>
      <c r="G109" s="54"/>
      <c r="H109" s="54"/>
      <c r="I109" s="54"/>
    </row>
    <row r="110" spans="1:9" ht="19.149999999999999" customHeight="1" x14ac:dyDescent="0.25">
      <c r="A110" s="5">
        <v>2008</v>
      </c>
      <c r="B110" s="5">
        <v>184</v>
      </c>
      <c r="C110" s="6" t="s">
        <v>60</v>
      </c>
      <c r="D110" s="5">
        <v>150</v>
      </c>
      <c r="E110" s="29">
        <v>12.99</v>
      </c>
      <c r="F110" s="11">
        <v>9.4</v>
      </c>
      <c r="G110" s="11">
        <v>9.9</v>
      </c>
      <c r="H110" s="11">
        <v>29.5</v>
      </c>
      <c r="I110" s="12">
        <f>F110*4.1+G110*9.3+H110*4.1</f>
        <v>251.56</v>
      </c>
    </row>
    <row r="111" spans="1:9" x14ac:dyDescent="0.25">
      <c r="A111" s="5">
        <v>2008</v>
      </c>
      <c r="B111" s="5">
        <v>430</v>
      </c>
      <c r="C111" s="6" t="s">
        <v>15</v>
      </c>
      <c r="D111" s="5">
        <v>200</v>
      </c>
      <c r="E111" s="29">
        <v>2.5</v>
      </c>
      <c r="F111" s="11">
        <v>0</v>
      </c>
      <c r="G111" s="11">
        <v>0</v>
      </c>
      <c r="H111" s="11">
        <v>9.6999999999999993</v>
      </c>
      <c r="I111" s="12">
        <f>F111*4.1+G111*9.3+H111*4.1</f>
        <v>39.769999999999996</v>
      </c>
    </row>
    <row r="112" spans="1:9" x14ac:dyDescent="0.25">
      <c r="A112" s="5">
        <v>2008</v>
      </c>
      <c r="B112" s="5">
        <v>3</v>
      </c>
      <c r="C112" s="6" t="s">
        <v>16</v>
      </c>
      <c r="D112" s="5" t="s">
        <v>86</v>
      </c>
      <c r="E112" s="29">
        <v>24.81</v>
      </c>
      <c r="F112" s="11">
        <v>6.5</v>
      </c>
      <c r="G112" s="11">
        <v>5.6</v>
      </c>
      <c r="H112" s="11">
        <v>20.6</v>
      </c>
      <c r="I112" s="12">
        <f>F112*4.1+G112*9.3+H112*4.1</f>
        <v>163.19</v>
      </c>
    </row>
    <row r="113" spans="1:9" x14ac:dyDescent="0.25">
      <c r="A113" s="5">
        <v>2008</v>
      </c>
      <c r="B113" s="5" t="s">
        <v>17</v>
      </c>
      <c r="C113" s="6" t="s">
        <v>18</v>
      </c>
      <c r="D113" s="5">
        <v>100</v>
      </c>
      <c r="E113" s="29">
        <v>15</v>
      </c>
      <c r="F113" s="11">
        <v>0.4</v>
      </c>
      <c r="G113" s="11">
        <v>0.4</v>
      </c>
      <c r="H113" s="11">
        <v>9.8000000000000007</v>
      </c>
      <c r="I113" s="12">
        <f t="shared" ref="I113" si="23">F113*4.1+G113*9.3+H113*4.1</f>
        <v>45.54</v>
      </c>
    </row>
    <row r="114" spans="1:9" x14ac:dyDescent="0.25">
      <c r="A114" s="75" t="s">
        <v>19</v>
      </c>
      <c r="B114" s="76"/>
      <c r="C114" s="76"/>
      <c r="D114" s="7">
        <v>500</v>
      </c>
      <c r="E114" s="9">
        <f>SUM(E110:E113)</f>
        <v>55.3</v>
      </c>
      <c r="F114" s="9">
        <f>SUM(F110:F113)</f>
        <v>16.3</v>
      </c>
      <c r="G114" s="9">
        <f>SUM(G110:G113)</f>
        <v>15.9</v>
      </c>
      <c r="H114" s="9">
        <f>SUM(H110:H113)</f>
        <v>69.600000000000009</v>
      </c>
      <c r="I114" s="9">
        <f>SUM(I110:I113)</f>
        <v>500.06</v>
      </c>
    </row>
    <row r="115" spans="1:9" x14ac:dyDescent="0.25">
      <c r="A115" s="92" t="s">
        <v>75</v>
      </c>
      <c r="B115" s="80"/>
      <c r="C115" s="80"/>
      <c r="D115" s="79"/>
      <c r="E115" s="80"/>
      <c r="F115" s="79"/>
      <c r="G115" s="79"/>
      <c r="H115" s="79"/>
      <c r="I115" s="81"/>
    </row>
    <row r="116" spans="1:9" x14ac:dyDescent="0.25">
      <c r="A116" s="38"/>
      <c r="B116" s="38"/>
      <c r="C116" s="39" t="s">
        <v>69</v>
      </c>
      <c r="D116" s="42">
        <v>200</v>
      </c>
      <c r="E116" s="45">
        <v>16</v>
      </c>
      <c r="F116" s="44">
        <v>3</v>
      </c>
      <c r="G116" s="40">
        <v>3.2</v>
      </c>
      <c r="H116" s="40">
        <v>5.9</v>
      </c>
      <c r="I116" s="40">
        <f>F116*4.1+G116*9.3+H116*4.1</f>
        <v>66.25</v>
      </c>
    </row>
    <row r="117" spans="1:9" x14ac:dyDescent="0.25">
      <c r="A117" s="93" t="s">
        <v>19</v>
      </c>
      <c r="B117" s="94"/>
      <c r="C117" s="95"/>
      <c r="D117" s="43">
        <f>SUM(D116)</f>
        <v>200</v>
      </c>
      <c r="E117" s="46">
        <f>SUM(E116)</f>
        <v>16</v>
      </c>
      <c r="F117" s="41">
        <f t="shared" ref="F117:I117" si="24">SUM(F116)</f>
        <v>3</v>
      </c>
      <c r="G117" s="41">
        <f t="shared" si="24"/>
        <v>3.2</v>
      </c>
      <c r="H117" s="41">
        <f t="shared" si="24"/>
        <v>5.9</v>
      </c>
      <c r="I117" s="41">
        <f t="shared" si="24"/>
        <v>66.25</v>
      </c>
    </row>
    <row r="118" spans="1:9" x14ac:dyDescent="0.25">
      <c r="A118" s="55" t="s">
        <v>82</v>
      </c>
      <c r="B118" s="56"/>
      <c r="C118" s="56"/>
      <c r="D118" s="56"/>
      <c r="E118" s="56"/>
      <c r="F118" s="56"/>
      <c r="G118" s="56"/>
      <c r="H118" s="56"/>
      <c r="I118" s="56"/>
    </row>
    <row r="119" spans="1:9" x14ac:dyDescent="0.25">
      <c r="A119" s="5">
        <v>2011</v>
      </c>
      <c r="B119" s="5">
        <v>47</v>
      </c>
      <c r="C119" s="6" t="s">
        <v>41</v>
      </c>
      <c r="D119" s="5">
        <v>60</v>
      </c>
      <c r="E119" s="29">
        <v>8.51</v>
      </c>
      <c r="F119" s="11">
        <v>1</v>
      </c>
      <c r="G119" s="11">
        <v>1.9</v>
      </c>
      <c r="H119" s="11">
        <v>3.7</v>
      </c>
      <c r="I119" s="12">
        <f>F119*4.1+G119*9.3+H119*4.1</f>
        <v>36.940000000000005</v>
      </c>
    </row>
    <row r="120" spans="1:9" x14ac:dyDescent="0.25">
      <c r="A120" s="5">
        <v>2011</v>
      </c>
      <c r="B120" s="5">
        <v>96</v>
      </c>
      <c r="C120" s="6" t="s">
        <v>42</v>
      </c>
      <c r="D120" s="5">
        <v>250</v>
      </c>
      <c r="E120" s="29">
        <v>16.63</v>
      </c>
      <c r="F120" s="11">
        <v>8.1999999999999993</v>
      </c>
      <c r="G120" s="11">
        <v>15.2</v>
      </c>
      <c r="H120" s="11">
        <v>36.4</v>
      </c>
      <c r="I120" s="12">
        <f t="shared" ref="I120:I123" si="25">F120*4.1+G120*9.3+H120*4.1</f>
        <v>324.22000000000003</v>
      </c>
    </row>
    <row r="121" spans="1:9" x14ac:dyDescent="0.25">
      <c r="A121" s="5">
        <v>2011</v>
      </c>
      <c r="B121" s="5">
        <v>271</v>
      </c>
      <c r="C121" s="6" t="s">
        <v>87</v>
      </c>
      <c r="D121" s="5">
        <v>100</v>
      </c>
      <c r="E121" s="8">
        <v>40.090000000000003</v>
      </c>
      <c r="F121" s="11">
        <v>10.199999999999999</v>
      </c>
      <c r="G121" s="11">
        <v>6.1</v>
      </c>
      <c r="H121" s="11">
        <v>14.9</v>
      </c>
      <c r="I121" s="12">
        <f t="shared" si="25"/>
        <v>159.63999999999999</v>
      </c>
    </row>
    <row r="122" spans="1:9" ht="22.5" x14ac:dyDescent="0.25">
      <c r="A122" s="5">
        <v>2011</v>
      </c>
      <c r="B122" s="5">
        <v>310</v>
      </c>
      <c r="C122" s="6" t="s">
        <v>88</v>
      </c>
      <c r="D122" s="5">
        <v>150</v>
      </c>
      <c r="E122" s="8">
        <v>22.91</v>
      </c>
      <c r="F122" s="11">
        <v>2.9</v>
      </c>
      <c r="G122" s="11">
        <v>0.9</v>
      </c>
      <c r="H122" s="11">
        <v>27.1</v>
      </c>
      <c r="I122" s="12">
        <f t="shared" si="25"/>
        <v>131.37</v>
      </c>
    </row>
    <row r="123" spans="1:9" x14ac:dyDescent="0.25">
      <c r="A123" s="5">
        <v>2008</v>
      </c>
      <c r="B123" s="5">
        <v>430</v>
      </c>
      <c r="C123" s="6" t="s">
        <v>15</v>
      </c>
      <c r="D123" s="5">
        <v>200</v>
      </c>
      <c r="E123" s="29">
        <v>2.5</v>
      </c>
      <c r="F123" s="11">
        <v>0</v>
      </c>
      <c r="G123" s="11">
        <v>0</v>
      </c>
      <c r="H123" s="11">
        <v>9.6999999999999993</v>
      </c>
      <c r="I123" s="12">
        <f t="shared" si="25"/>
        <v>39.769999999999996</v>
      </c>
    </row>
    <row r="124" spans="1:9" x14ac:dyDescent="0.25">
      <c r="A124" s="5">
        <v>2008</v>
      </c>
      <c r="B124" s="5" t="s">
        <v>17</v>
      </c>
      <c r="C124" s="6" t="s">
        <v>22</v>
      </c>
      <c r="D124" s="5">
        <v>20</v>
      </c>
      <c r="E124" s="29">
        <v>2.06</v>
      </c>
      <c r="F124" s="11">
        <v>1.3</v>
      </c>
      <c r="G124" s="11">
        <v>0.2</v>
      </c>
      <c r="H124" s="11">
        <v>8.5</v>
      </c>
      <c r="I124" s="12">
        <f>F124*4.1+G124*9.3+H124*4.1</f>
        <v>42.039999999999992</v>
      </c>
    </row>
    <row r="125" spans="1:9" x14ac:dyDescent="0.25">
      <c r="A125" s="75" t="s">
        <v>19</v>
      </c>
      <c r="B125" s="76"/>
      <c r="C125" s="76"/>
      <c r="D125" s="7">
        <f>SUM(D119:D124)</f>
        <v>780</v>
      </c>
      <c r="E125" s="9">
        <f>SUM(E119:E124)</f>
        <v>92.7</v>
      </c>
      <c r="F125" s="36">
        <f>SUM(F119:F124)</f>
        <v>23.599999999999998</v>
      </c>
      <c r="G125" s="36">
        <f t="shared" ref="G125:H125" si="26">SUM(G119:G124)</f>
        <v>24.299999999999994</v>
      </c>
      <c r="H125" s="36">
        <f t="shared" si="26"/>
        <v>100.3</v>
      </c>
      <c r="I125" s="36">
        <f>SUM(I119:I124)</f>
        <v>733.9799999999999</v>
      </c>
    </row>
    <row r="126" spans="1:9" x14ac:dyDescent="0.25">
      <c r="A126" s="75" t="s">
        <v>23</v>
      </c>
      <c r="B126" s="76"/>
      <c r="C126" s="76"/>
      <c r="D126" s="85"/>
      <c r="E126" s="26">
        <f>E114+E125+E117</f>
        <v>164</v>
      </c>
      <c r="F126" s="36">
        <f>F114+F125+F117</f>
        <v>42.9</v>
      </c>
      <c r="G126" s="36">
        <f t="shared" ref="G126:H126" si="27">G114+G125+G117</f>
        <v>43.4</v>
      </c>
      <c r="H126" s="36">
        <f t="shared" si="27"/>
        <v>175.8</v>
      </c>
      <c r="I126" s="36">
        <f>I114+I125+I117</f>
        <v>1300.29</v>
      </c>
    </row>
    <row r="127" spans="1:9" x14ac:dyDescent="0.25">
      <c r="A127" s="75" t="s">
        <v>24</v>
      </c>
      <c r="B127" s="76"/>
      <c r="C127" s="76"/>
      <c r="D127" s="76"/>
      <c r="E127" s="31">
        <f>164-E126</f>
        <v>0</v>
      </c>
      <c r="F127" s="25">
        <v>1</v>
      </c>
      <c r="G127" s="25">
        <v>1</v>
      </c>
      <c r="H127" s="25">
        <v>4</v>
      </c>
      <c r="I127" s="15" t="s">
        <v>17</v>
      </c>
    </row>
    <row r="128" spans="1:9" x14ac:dyDescent="0.25">
      <c r="A128" s="77" t="s">
        <v>9</v>
      </c>
      <c r="B128" s="77"/>
      <c r="C128" s="77"/>
      <c r="D128" s="88" t="s">
        <v>31</v>
      </c>
      <c r="E128" s="88"/>
      <c r="F128" s="88"/>
      <c r="G128" s="16"/>
      <c r="H128" s="17"/>
      <c r="I128" s="22"/>
    </row>
    <row r="129" spans="1:9" x14ac:dyDescent="0.25">
      <c r="A129" s="53" t="s">
        <v>81</v>
      </c>
      <c r="B129" s="54"/>
      <c r="C129" s="54"/>
      <c r="D129" s="54"/>
      <c r="E129" s="54"/>
      <c r="F129" s="54"/>
      <c r="G129" s="54"/>
      <c r="H129" s="54"/>
      <c r="I129" s="54"/>
    </row>
    <row r="130" spans="1:9" ht="22.9" customHeight="1" x14ac:dyDescent="0.25">
      <c r="A130" s="5">
        <v>2008</v>
      </c>
      <c r="B130" s="5">
        <v>184</v>
      </c>
      <c r="C130" s="6" t="s">
        <v>60</v>
      </c>
      <c r="D130" s="5">
        <v>200</v>
      </c>
      <c r="E130" s="29">
        <v>18.14</v>
      </c>
      <c r="F130" s="11">
        <v>11.4</v>
      </c>
      <c r="G130" s="11">
        <v>12.6</v>
      </c>
      <c r="H130" s="11">
        <v>36.700000000000003</v>
      </c>
      <c r="I130" s="12">
        <f>F130*4.1+G130*9.3+H130*4.1</f>
        <v>314.39</v>
      </c>
    </row>
    <row r="131" spans="1:9" x14ac:dyDescent="0.25">
      <c r="A131" s="5">
        <v>2008</v>
      </c>
      <c r="B131" s="5">
        <v>430</v>
      </c>
      <c r="C131" s="6" t="s">
        <v>15</v>
      </c>
      <c r="D131" s="5">
        <v>200</v>
      </c>
      <c r="E131" s="29">
        <v>2.5</v>
      </c>
      <c r="F131" s="11">
        <v>0</v>
      </c>
      <c r="G131" s="11">
        <v>0</v>
      </c>
      <c r="H131" s="11">
        <v>9.6999999999999993</v>
      </c>
      <c r="I131" s="12">
        <f t="shared" ref="I131" si="28">F131*4.1+G131*9.3+H131*4.1</f>
        <v>39.769999999999996</v>
      </c>
    </row>
    <row r="132" spans="1:9" ht="14.45" customHeight="1" x14ac:dyDescent="0.25">
      <c r="A132" s="5">
        <v>2008</v>
      </c>
      <c r="B132" s="5">
        <v>1</v>
      </c>
      <c r="C132" s="6" t="s">
        <v>77</v>
      </c>
      <c r="D132" s="5" t="s">
        <v>89</v>
      </c>
      <c r="E132" s="29">
        <v>9.84</v>
      </c>
      <c r="F132" s="11">
        <v>6.7</v>
      </c>
      <c r="G132" s="11">
        <v>5.0999999999999996</v>
      </c>
      <c r="H132" s="11">
        <v>20.6</v>
      </c>
      <c r="I132" s="12">
        <f>F132*4.1+G132*9.3+H132*4.1</f>
        <v>159.36000000000001</v>
      </c>
    </row>
    <row r="133" spans="1:9" x14ac:dyDescent="0.25">
      <c r="A133" s="5">
        <v>2008</v>
      </c>
      <c r="B133" s="5" t="s">
        <v>17</v>
      </c>
      <c r="C133" s="6" t="s">
        <v>18</v>
      </c>
      <c r="D133" s="5">
        <v>100</v>
      </c>
      <c r="E133" s="29">
        <v>15</v>
      </c>
      <c r="F133" s="11">
        <v>0.4</v>
      </c>
      <c r="G133" s="11">
        <v>0.4</v>
      </c>
      <c r="H133" s="11">
        <v>9.8000000000000007</v>
      </c>
      <c r="I133" s="12">
        <f t="shared" ref="I133" si="29">F133*4.1+G133*9.3+H133*4.1</f>
        <v>45.54</v>
      </c>
    </row>
    <row r="134" spans="1:9" x14ac:dyDescent="0.25">
      <c r="A134" s="75" t="s">
        <v>19</v>
      </c>
      <c r="B134" s="76"/>
      <c r="C134" s="76"/>
      <c r="D134" s="7">
        <v>555</v>
      </c>
      <c r="E134" s="19">
        <f>SUM(E130:E133)</f>
        <v>45.480000000000004</v>
      </c>
      <c r="F134" s="9">
        <f>SUM(F130:F133)</f>
        <v>18.5</v>
      </c>
      <c r="G134" s="9">
        <f>SUM(G130:G133)</f>
        <v>18.099999999999998</v>
      </c>
      <c r="H134" s="9">
        <f>SUM(H130:H133)</f>
        <v>76.8</v>
      </c>
      <c r="I134" s="9">
        <f>SUM(I130:I133)</f>
        <v>559.05999999999995</v>
      </c>
    </row>
    <row r="135" spans="1:9" ht="9.6" customHeight="1" x14ac:dyDescent="0.25">
      <c r="A135" s="55" t="s">
        <v>82</v>
      </c>
      <c r="B135" s="56"/>
      <c r="C135" s="56"/>
      <c r="D135" s="56"/>
      <c r="E135" s="56"/>
      <c r="F135" s="56"/>
      <c r="G135" s="56"/>
      <c r="H135" s="56"/>
      <c r="I135" s="56"/>
    </row>
    <row r="136" spans="1:9" x14ac:dyDescent="0.25">
      <c r="A136" s="5">
        <v>2011</v>
      </c>
      <c r="B136" s="5">
        <v>47</v>
      </c>
      <c r="C136" s="6" t="s">
        <v>41</v>
      </c>
      <c r="D136" s="5">
        <v>100</v>
      </c>
      <c r="E136" s="29">
        <v>14.17</v>
      </c>
      <c r="F136" s="11">
        <v>1.5</v>
      </c>
      <c r="G136" s="11">
        <v>1.9</v>
      </c>
      <c r="H136" s="11">
        <v>3.7</v>
      </c>
      <c r="I136" s="12">
        <f>F136*4.1+G136*9.3+H136*4.1</f>
        <v>38.99</v>
      </c>
    </row>
    <row r="137" spans="1:9" x14ac:dyDescent="0.25">
      <c r="A137" s="5">
        <v>2011</v>
      </c>
      <c r="B137" s="5">
        <v>96</v>
      </c>
      <c r="C137" s="6" t="s">
        <v>42</v>
      </c>
      <c r="D137" s="5">
        <v>250</v>
      </c>
      <c r="E137" s="29">
        <v>16.63</v>
      </c>
      <c r="F137" s="11">
        <v>8.1999999999999993</v>
      </c>
      <c r="G137" s="11">
        <v>15.2</v>
      </c>
      <c r="H137" s="11">
        <v>36.4</v>
      </c>
      <c r="I137" s="12">
        <f t="shared" ref="I137:I140" si="30">F137*4.1+G137*9.3+H137*4.1</f>
        <v>324.22000000000003</v>
      </c>
    </row>
    <row r="138" spans="1:9" x14ac:dyDescent="0.25">
      <c r="A138" s="5">
        <v>2011</v>
      </c>
      <c r="B138" s="5">
        <v>271</v>
      </c>
      <c r="C138" s="6" t="s">
        <v>87</v>
      </c>
      <c r="D138" s="5">
        <v>100</v>
      </c>
      <c r="E138" s="8">
        <v>40.090000000000003</v>
      </c>
      <c r="F138" s="11">
        <v>10.199999999999999</v>
      </c>
      <c r="G138" s="11">
        <v>6.1</v>
      </c>
      <c r="H138" s="11">
        <v>14.9</v>
      </c>
      <c r="I138" s="12">
        <f t="shared" si="30"/>
        <v>159.63999999999999</v>
      </c>
    </row>
    <row r="139" spans="1:9" ht="22.5" x14ac:dyDescent="0.25">
      <c r="A139" s="5">
        <v>2011</v>
      </c>
      <c r="B139" s="5">
        <v>310</v>
      </c>
      <c r="C139" s="6" t="s">
        <v>88</v>
      </c>
      <c r="D139" s="5">
        <v>180</v>
      </c>
      <c r="E139" s="8">
        <v>27.07</v>
      </c>
      <c r="F139" s="11">
        <v>5.0999999999999996</v>
      </c>
      <c r="G139" s="11">
        <v>3.8</v>
      </c>
      <c r="H139" s="11">
        <v>31.2</v>
      </c>
      <c r="I139" s="12">
        <f t="shared" si="30"/>
        <v>184.17</v>
      </c>
    </row>
    <row r="140" spans="1:9" x14ac:dyDescent="0.25">
      <c r="A140" s="5">
        <v>2008</v>
      </c>
      <c r="B140" s="5">
        <v>430</v>
      </c>
      <c r="C140" s="6" t="s">
        <v>15</v>
      </c>
      <c r="D140" s="5">
        <v>200</v>
      </c>
      <c r="E140" s="29">
        <v>2.5</v>
      </c>
      <c r="F140" s="11">
        <v>0</v>
      </c>
      <c r="G140" s="11">
        <v>0</v>
      </c>
      <c r="H140" s="11">
        <v>9.6999999999999993</v>
      </c>
      <c r="I140" s="12">
        <f t="shared" si="30"/>
        <v>39.769999999999996</v>
      </c>
    </row>
    <row r="141" spans="1:9" x14ac:dyDescent="0.25">
      <c r="A141" s="5">
        <v>2008</v>
      </c>
      <c r="B141" s="5" t="s">
        <v>17</v>
      </c>
      <c r="C141" s="6" t="s">
        <v>22</v>
      </c>
      <c r="D141" s="5">
        <v>20</v>
      </c>
      <c r="E141" s="29">
        <v>2.06</v>
      </c>
      <c r="F141" s="11">
        <v>1.3</v>
      </c>
      <c r="G141" s="11">
        <v>0.2</v>
      </c>
      <c r="H141" s="11">
        <v>8.5</v>
      </c>
      <c r="I141" s="12">
        <f>F141*4.1+G141*9.3+H141*4.1</f>
        <v>42.039999999999992</v>
      </c>
    </row>
    <row r="142" spans="1:9" x14ac:dyDescent="0.25">
      <c r="A142" s="75" t="s">
        <v>19</v>
      </c>
      <c r="B142" s="76"/>
      <c r="C142" s="76"/>
      <c r="D142" s="7">
        <f>SUM(D136:D141)</f>
        <v>850</v>
      </c>
      <c r="E142" s="19">
        <f>SUM(E136:E141)</f>
        <v>102.52000000000001</v>
      </c>
      <c r="F142" s="35">
        <f>SUM(F136:F141)</f>
        <v>26.3</v>
      </c>
      <c r="G142" s="35">
        <f>SUM(G136:G141)</f>
        <v>27.199999999999996</v>
      </c>
      <c r="H142" s="35">
        <f t="shared" ref="H142:I142" si="31">SUM(H136:H141)</f>
        <v>104.4</v>
      </c>
      <c r="I142" s="35">
        <f t="shared" si="31"/>
        <v>788.82999999999993</v>
      </c>
    </row>
    <row r="143" spans="1:9" x14ac:dyDescent="0.25">
      <c r="A143" s="75" t="s">
        <v>23</v>
      </c>
      <c r="B143" s="76"/>
      <c r="C143" s="76"/>
      <c r="D143" s="85"/>
      <c r="E143" s="19">
        <f>E134+E142</f>
        <v>148</v>
      </c>
      <c r="F143" s="35">
        <f>F134+F142</f>
        <v>44.8</v>
      </c>
      <c r="G143" s="35">
        <f>G134+G142</f>
        <v>45.3</v>
      </c>
      <c r="H143" s="35">
        <f t="shared" ref="H143:I143" si="32">H134+H142</f>
        <v>181.2</v>
      </c>
      <c r="I143" s="35">
        <f t="shared" si="32"/>
        <v>1347.8899999999999</v>
      </c>
    </row>
    <row r="144" spans="1:9" x14ac:dyDescent="0.25">
      <c r="A144" s="75" t="s">
        <v>24</v>
      </c>
      <c r="B144" s="76"/>
      <c r="C144" s="76"/>
      <c r="D144" s="76"/>
      <c r="E144" s="24">
        <f>148-E143</f>
        <v>0</v>
      </c>
      <c r="F144" s="14">
        <v>1</v>
      </c>
      <c r="G144" s="14">
        <v>1</v>
      </c>
      <c r="H144" s="14">
        <v>4</v>
      </c>
      <c r="I144" s="15"/>
    </row>
    <row r="145" spans="1:9" x14ac:dyDescent="0.25">
      <c r="A145" s="84" t="s">
        <v>0</v>
      </c>
      <c r="B145" s="84"/>
      <c r="C145" s="84"/>
      <c r="D145" s="1" t="s">
        <v>1</v>
      </c>
      <c r="E145" s="1"/>
      <c r="F145" s="1"/>
      <c r="G145" s="1"/>
      <c r="H145" s="1"/>
      <c r="I145" s="3"/>
    </row>
    <row r="146" spans="1:9" x14ac:dyDescent="0.25">
      <c r="A146" s="84" t="s">
        <v>2</v>
      </c>
      <c r="B146" s="84"/>
      <c r="C146" s="84"/>
      <c r="D146" s="1" t="s">
        <v>2</v>
      </c>
      <c r="E146" s="1"/>
      <c r="F146" s="1"/>
      <c r="G146" s="1"/>
      <c r="H146" s="1"/>
      <c r="I146" s="3"/>
    </row>
    <row r="147" spans="1:9" ht="14.45" customHeight="1" x14ac:dyDescent="0.25">
      <c r="A147" s="87" t="s">
        <v>109</v>
      </c>
      <c r="B147" s="87"/>
      <c r="C147" s="87"/>
      <c r="D147" s="1" t="s">
        <v>73</v>
      </c>
      <c r="E147" s="1"/>
      <c r="F147" s="1"/>
      <c r="G147" s="1"/>
      <c r="H147" s="1"/>
      <c r="I147" s="3"/>
    </row>
    <row r="148" spans="1:9" ht="14.45" customHeight="1" x14ac:dyDescent="0.25">
      <c r="A148" s="89" t="s">
        <v>110</v>
      </c>
      <c r="B148" s="89"/>
      <c r="C148" s="89"/>
      <c r="D148" s="90" t="s">
        <v>74</v>
      </c>
      <c r="E148" s="90"/>
      <c r="F148" s="90"/>
      <c r="G148" s="90"/>
      <c r="H148" s="1"/>
      <c r="I148" s="3"/>
    </row>
    <row r="149" spans="1:9" x14ac:dyDescent="0.25">
      <c r="A149" s="52" t="s">
        <v>3</v>
      </c>
      <c r="B149" s="52"/>
      <c r="C149" s="52"/>
      <c r="D149" s="90" t="s">
        <v>4</v>
      </c>
      <c r="E149" s="90"/>
      <c r="F149" s="1"/>
      <c r="G149" s="1"/>
      <c r="H149" s="52"/>
      <c r="I149" s="3"/>
    </row>
    <row r="150" spans="1:9" ht="15.75" x14ac:dyDescent="0.25">
      <c r="A150" s="86" t="s">
        <v>76</v>
      </c>
      <c r="B150" s="86"/>
      <c r="C150" s="86"/>
      <c r="D150" s="86"/>
      <c r="E150" s="86"/>
      <c r="F150" s="86"/>
      <c r="G150" s="86"/>
      <c r="H150" s="2"/>
      <c r="I150" s="3"/>
    </row>
    <row r="151" spans="1:9" ht="15.75" x14ac:dyDescent="0.25">
      <c r="A151" s="91" t="s">
        <v>68</v>
      </c>
      <c r="B151" s="91"/>
      <c r="C151" s="91"/>
      <c r="D151" s="91"/>
      <c r="E151" s="91"/>
      <c r="F151" s="91"/>
      <c r="G151" s="91"/>
      <c r="H151" s="114" t="s">
        <v>80</v>
      </c>
      <c r="I151" s="114"/>
    </row>
    <row r="152" spans="1:9" x14ac:dyDescent="0.25">
      <c r="A152" s="82" t="s">
        <v>45</v>
      </c>
      <c r="B152" s="82"/>
      <c r="C152" s="82"/>
      <c r="D152" s="82" t="s">
        <v>46</v>
      </c>
      <c r="E152" s="82"/>
      <c r="F152" s="82"/>
      <c r="G152" s="3"/>
      <c r="H152" s="3"/>
      <c r="I152" s="3"/>
    </row>
    <row r="153" spans="1:9" x14ac:dyDescent="0.25">
      <c r="A153" s="82" t="s">
        <v>7</v>
      </c>
      <c r="B153" s="82"/>
      <c r="C153" s="51"/>
      <c r="D153" s="51" t="s">
        <v>8</v>
      </c>
      <c r="E153" s="51"/>
      <c r="F153" s="51"/>
      <c r="G153" s="3"/>
      <c r="H153" s="3"/>
      <c r="I153" s="3"/>
    </row>
    <row r="154" spans="1:9" x14ac:dyDescent="0.25">
      <c r="A154" s="96" t="s">
        <v>9</v>
      </c>
      <c r="B154" s="96"/>
      <c r="C154" s="96"/>
      <c r="D154" s="96" t="s">
        <v>10</v>
      </c>
      <c r="E154" s="96"/>
      <c r="F154" s="96"/>
      <c r="G154" s="3"/>
      <c r="H154" s="3"/>
      <c r="I154" s="3"/>
    </row>
    <row r="155" spans="1:9" x14ac:dyDescent="0.25">
      <c r="A155" s="83" t="s">
        <v>11</v>
      </c>
      <c r="B155" s="78" t="s">
        <v>12</v>
      </c>
      <c r="C155" s="83" t="s">
        <v>13</v>
      </c>
      <c r="D155" s="83" t="s">
        <v>14</v>
      </c>
      <c r="E155" s="83" t="s">
        <v>25</v>
      </c>
      <c r="F155" s="83" t="s">
        <v>26</v>
      </c>
      <c r="G155" s="83"/>
      <c r="H155" s="83"/>
      <c r="I155" s="78" t="s">
        <v>27</v>
      </c>
    </row>
    <row r="156" spans="1:9" x14ac:dyDescent="0.25">
      <c r="A156" s="83"/>
      <c r="B156" s="78"/>
      <c r="C156" s="83"/>
      <c r="D156" s="83"/>
      <c r="E156" s="83"/>
      <c r="F156" s="50" t="s">
        <v>28</v>
      </c>
      <c r="G156" s="50" t="s">
        <v>29</v>
      </c>
      <c r="H156" s="50" t="s">
        <v>30</v>
      </c>
      <c r="I156" s="78"/>
    </row>
    <row r="157" spans="1:9" x14ac:dyDescent="0.25">
      <c r="A157" s="53" t="s">
        <v>81</v>
      </c>
      <c r="B157" s="54"/>
      <c r="C157" s="54"/>
      <c r="D157" s="54"/>
      <c r="E157" s="54"/>
      <c r="F157" s="54"/>
      <c r="G157" s="54"/>
      <c r="H157" s="54"/>
      <c r="I157" s="54"/>
    </row>
    <row r="158" spans="1:9" ht="19.5" x14ac:dyDescent="0.25">
      <c r="A158" s="5">
        <v>2011</v>
      </c>
      <c r="B158" s="5">
        <v>223</v>
      </c>
      <c r="C158" s="32" t="s">
        <v>44</v>
      </c>
      <c r="D158" s="5" t="s">
        <v>72</v>
      </c>
      <c r="E158" s="8">
        <v>48.43</v>
      </c>
      <c r="F158" s="11">
        <v>15.8</v>
      </c>
      <c r="G158" s="11">
        <v>16.2</v>
      </c>
      <c r="H158" s="11">
        <v>43.1</v>
      </c>
      <c r="I158" s="12">
        <f t="shared" ref="I158:I160" si="33">F158*4.1+G158*9.3+H158*4.1</f>
        <v>392.15</v>
      </c>
    </row>
    <row r="159" spans="1:9" x14ac:dyDescent="0.25">
      <c r="A159" s="5">
        <v>2008</v>
      </c>
      <c r="B159" s="5">
        <v>430</v>
      </c>
      <c r="C159" s="6" t="s">
        <v>15</v>
      </c>
      <c r="D159" s="5">
        <v>200</v>
      </c>
      <c r="E159" s="29">
        <v>2.5</v>
      </c>
      <c r="F159" s="11">
        <v>0</v>
      </c>
      <c r="G159" s="11">
        <v>0</v>
      </c>
      <c r="H159" s="11">
        <v>9.6999999999999993</v>
      </c>
      <c r="I159" s="12">
        <f t="shared" si="33"/>
        <v>39.769999999999996</v>
      </c>
    </row>
    <row r="160" spans="1:9" x14ac:dyDescent="0.25">
      <c r="A160" s="5">
        <v>2008</v>
      </c>
      <c r="B160" s="5" t="s">
        <v>17</v>
      </c>
      <c r="C160" s="6" t="s">
        <v>18</v>
      </c>
      <c r="D160" s="5">
        <v>130</v>
      </c>
      <c r="E160" s="29">
        <v>19.5</v>
      </c>
      <c r="F160" s="11">
        <v>0.5</v>
      </c>
      <c r="G160" s="11">
        <v>0.5</v>
      </c>
      <c r="H160" s="11">
        <v>12.7</v>
      </c>
      <c r="I160" s="12">
        <f t="shared" si="33"/>
        <v>58.769999999999996</v>
      </c>
    </row>
    <row r="161" spans="1:9" x14ac:dyDescent="0.25">
      <c r="A161" s="75" t="s">
        <v>19</v>
      </c>
      <c r="B161" s="76"/>
      <c r="C161" s="76"/>
      <c r="D161" s="7">
        <v>500</v>
      </c>
      <c r="E161" s="9">
        <f>SUM(E158:E160)</f>
        <v>70.430000000000007</v>
      </c>
      <c r="F161" s="36">
        <f>SUM(F158:F160)</f>
        <v>16.3</v>
      </c>
      <c r="G161" s="36">
        <f t="shared" ref="G161:I161" si="34">SUM(G158:G160)</f>
        <v>16.7</v>
      </c>
      <c r="H161" s="36">
        <f t="shared" si="34"/>
        <v>65.5</v>
      </c>
      <c r="I161" s="36">
        <f t="shared" si="34"/>
        <v>490.68999999999994</v>
      </c>
    </row>
    <row r="162" spans="1:9" x14ac:dyDescent="0.25">
      <c r="A162" s="92" t="s">
        <v>75</v>
      </c>
      <c r="B162" s="80"/>
      <c r="C162" s="80"/>
      <c r="D162" s="79"/>
      <c r="E162" s="80"/>
      <c r="F162" s="79"/>
      <c r="G162" s="79"/>
      <c r="H162" s="79"/>
      <c r="I162" s="81"/>
    </row>
    <row r="163" spans="1:9" x14ac:dyDescent="0.25">
      <c r="A163" s="38"/>
      <c r="B163" s="38"/>
      <c r="C163" s="39" t="s">
        <v>69</v>
      </c>
      <c r="D163" s="42">
        <v>200</v>
      </c>
      <c r="E163" s="45">
        <v>16</v>
      </c>
      <c r="F163" s="44">
        <v>3</v>
      </c>
      <c r="G163" s="40">
        <v>3.2</v>
      </c>
      <c r="H163" s="40">
        <v>5.9</v>
      </c>
      <c r="I163" s="40">
        <f>F163*4.1+G163*9.3+H163*4.1</f>
        <v>66.25</v>
      </c>
    </row>
    <row r="164" spans="1:9" x14ac:dyDescent="0.25">
      <c r="A164" s="93" t="s">
        <v>19</v>
      </c>
      <c r="B164" s="94"/>
      <c r="C164" s="95"/>
      <c r="D164" s="43">
        <f>SUM(D163)</f>
        <v>200</v>
      </c>
      <c r="E164" s="46">
        <f>SUM(E163)</f>
        <v>16</v>
      </c>
      <c r="F164" s="41">
        <f t="shared" ref="F164:I164" si="35">SUM(F163)</f>
        <v>3</v>
      </c>
      <c r="G164" s="41">
        <f t="shared" si="35"/>
        <v>3.2</v>
      </c>
      <c r="H164" s="41">
        <f t="shared" si="35"/>
        <v>5.9</v>
      </c>
      <c r="I164" s="41">
        <f t="shared" si="35"/>
        <v>66.25</v>
      </c>
    </row>
    <row r="165" spans="1:9" x14ac:dyDescent="0.25">
      <c r="A165" s="55" t="s">
        <v>82</v>
      </c>
      <c r="B165" s="56"/>
      <c r="C165" s="56"/>
      <c r="D165" s="56"/>
      <c r="E165" s="56"/>
      <c r="F165" s="56"/>
      <c r="G165" s="56"/>
      <c r="H165" s="56"/>
      <c r="I165" s="56"/>
    </row>
    <row r="166" spans="1:9" x14ac:dyDescent="0.25">
      <c r="A166" s="47">
        <v>2008</v>
      </c>
      <c r="B166" s="47">
        <v>2</v>
      </c>
      <c r="C166" s="48" t="s">
        <v>20</v>
      </c>
      <c r="D166" s="47">
        <v>60</v>
      </c>
      <c r="E166" s="49">
        <v>12</v>
      </c>
      <c r="F166" s="40">
        <v>0.5</v>
      </c>
      <c r="G166" s="40">
        <v>0.1</v>
      </c>
      <c r="H166" s="40">
        <v>1</v>
      </c>
      <c r="I166" s="40">
        <f>F166*4.1+G166*9.3+H166*4.1</f>
        <v>7.08</v>
      </c>
    </row>
    <row r="167" spans="1:9" x14ac:dyDescent="0.25">
      <c r="A167" s="5">
        <v>2011</v>
      </c>
      <c r="B167" s="5">
        <v>83</v>
      </c>
      <c r="C167" s="6" t="s">
        <v>90</v>
      </c>
      <c r="D167" s="5">
        <v>250</v>
      </c>
      <c r="E167" s="29">
        <v>18.170000000000002</v>
      </c>
      <c r="F167" s="11">
        <v>1.9</v>
      </c>
      <c r="G167" s="11">
        <v>4.3</v>
      </c>
      <c r="H167" s="11">
        <v>22.6</v>
      </c>
      <c r="I167" s="12">
        <f>F167*4.1+G167*9.3+H167*4.1</f>
        <v>140.44</v>
      </c>
    </row>
    <row r="168" spans="1:9" ht="22.5" x14ac:dyDescent="0.25">
      <c r="A168" s="5">
        <v>2011</v>
      </c>
      <c r="B168" s="5">
        <v>279</v>
      </c>
      <c r="C168" s="6" t="s">
        <v>91</v>
      </c>
      <c r="D168" s="5">
        <v>110</v>
      </c>
      <c r="E168" s="8">
        <v>31.71</v>
      </c>
      <c r="F168" s="11">
        <v>14.7</v>
      </c>
      <c r="G168" s="11">
        <v>14.9</v>
      </c>
      <c r="H168" s="11">
        <v>27.1</v>
      </c>
      <c r="I168" s="12">
        <f t="shared" ref="I168:I171" si="36">F168*4.1+G168*9.3+H168*4.1</f>
        <v>309.95</v>
      </c>
    </row>
    <row r="169" spans="1:9" ht="22.5" x14ac:dyDescent="0.25">
      <c r="A169" s="5">
        <v>2011</v>
      </c>
      <c r="B169" s="5">
        <v>309</v>
      </c>
      <c r="C169" s="6" t="s">
        <v>62</v>
      </c>
      <c r="D169" s="5">
        <v>150</v>
      </c>
      <c r="E169" s="29">
        <v>8.66</v>
      </c>
      <c r="F169" s="11">
        <v>5.4</v>
      </c>
      <c r="G169" s="11">
        <v>4.8</v>
      </c>
      <c r="H169" s="11">
        <v>34.4</v>
      </c>
      <c r="I169" s="12">
        <f t="shared" si="36"/>
        <v>207.82</v>
      </c>
    </row>
    <row r="170" spans="1:9" x14ac:dyDescent="0.25">
      <c r="A170" s="5">
        <v>2008</v>
      </c>
      <c r="B170" s="5">
        <v>436</v>
      </c>
      <c r="C170" s="6" t="s">
        <v>21</v>
      </c>
      <c r="D170" s="5">
        <v>180</v>
      </c>
      <c r="E170" s="29">
        <v>4.97</v>
      </c>
      <c r="F170" s="11">
        <v>0.1</v>
      </c>
      <c r="G170" s="11">
        <v>0</v>
      </c>
      <c r="H170" s="11">
        <v>14.9</v>
      </c>
      <c r="I170" s="12">
        <f t="shared" si="36"/>
        <v>61.499999999999993</v>
      </c>
    </row>
    <row r="171" spans="1:9" x14ac:dyDescent="0.25">
      <c r="A171" s="5">
        <v>2008</v>
      </c>
      <c r="B171" s="5" t="s">
        <v>17</v>
      </c>
      <c r="C171" s="6" t="s">
        <v>22</v>
      </c>
      <c r="D171" s="5">
        <v>20</v>
      </c>
      <c r="E171" s="8">
        <v>2.06</v>
      </c>
      <c r="F171" s="11">
        <v>1.3</v>
      </c>
      <c r="G171" s="11">
        <v>0.2</v>
      </c>
      <c r="H171" s="11">
        <v>8.5</v>
      </c>
      <c r="I171" s="12">
        <f t="shared" si="36"/>
        <v>42.039999999999992</v>
      </c>
    </row>
    <row r="172" spans="1:9" x14ac:dyDescent="0.25">
      <c r="A172" s="75" t="s">
        <v>19</v>
      </c>
      <c r="B172" s="76"/>
      <c r="C172" s="76"/>
      <c r="D172" s="7">
        <f>SUM(D166:D171)</f>
        <v>770</v>
      </c>
      <c r="E172" s="19">
        <f>SUM(E166:E171)</f>
        <v>77.570000000000007</v>
      </c>
      <c r="F172" s="13">
        <f>SUM(F166:F171)</f>
        <v>23.900000000000002</v>
      </c>
      <c r="G172" s="13">
        <f t="shared" ref="G172:I172" si="37">SUM(G166:G171)</f>
        <v>24.3</v>
      </c>
      <c r="H172" s="13">
        <f t="shared" si="37"/>
        <v>108.5</v>
      </c>
      <c r="I172" s="13">
        <f t="shared" si="37"/>
        <v>768.82999999999993</v>
      </c>
    </row>
    <row r="173" spans="1:9" x14ac:dyDescent="0.25">
      <c r="A173" s="75" t="s">
        <v>23</v>
      </c>
      <c r="B173" s="76"/>
      <c r="C173" s="76"/>
      <c r="D173" s="85"/>
      <c r="E173" s="23">
        <f>E172+E161+E164</f>
        <v>164</v>
      </c>
      <c r="F173" s="13">
        <f>F172+F161+F164</f>
        <v>43.2</v>
      </c>
      <c r="G173" s="13">
        <f t="shared" ref="G173:H173" si="38">G172+G161+G164</f>
        <v>44.2</v>
      </c>
      <c r="H173" s="13">
        <f t="shared" si="38"/>
        <v>179.9</v>
      </c>
      <c r="I173" s="13">
        <f>I172+I161+I164</f>
        <v>1325.77</v>
      </c>
    </row>
    <row r="174" spans="1:9" x14ac:dyDescent="0.25">
      <c r="A174" s="75" t="s">
        <v>24</v>
      </c>
      <c r="B174" s="76"/>
      <c r="C174" s="76"/>
      <c r="D174" s="76"/>
      <c r="E174" s="31">
        <f>164-E173</f>
        <v>0</v>
      </c>
      <c r="F174" s="18">
        <v>1</v>
      </c>
      <c r="G174" s="14">
        <v>1</v>
      </c>
      <c r="H174" s="14">
        <v>4</v>
      </c>
      <c r="I174" s="15" t="s">
        <v>17</v>
      </c>
    </row>
    <row r="175" spans="1:9" x14ac:dyDescent="0.25">
      <c r="A175" s="77" t="s">
        <v>9</v>
      </c>
      <c r="B175" s="77"/>
      <c r="C175" s="77"/>
      <c r="D175" s="88" t="s">
        <v>31</v>
      </c>
      <c r="E175" s="88"/>
      <c r="F175" s="88"/>
      <c r="G175" s="16"/>
      <c r="H175" s="17"/>
      <c r="I175" s="22"/>
    </row>
    <row r="176" spans="1:9" x14ac:dyDescent="0.25">
      <c r="A176" s="53" t="s">
        <v>81</v>
      </c>
      <c r="B176" s="54"/>
      <c r="C176" s="54"/>
      <c r="D176" s="54"/>
      <c r="E176" s="54"/>
      <c r="F176" s="54"/>
      <c r="G176" s="54"/>
      <c r="H176" s="54"/>
      <c r="I176" s="54"/>
    </row>
    <row r="177" spans="1:9" ht="19.5" x14ac:dyDescent="0.25">
      <c r="A177" s="5">
        <v>2011</v>
      </c>
      <c r="B177" s="5">
        <v>223</v>
      </c>
      <c r="C177" s="32" t="s">
        <v>44</v>
      </c>
      <c r="D177" s="5">
        <v>180</v>
      </c>
      <c r="E177" s="29">
        <v>40.700000000000003</v>
      </c>
      <c r="F177" s="11">
        <v>18.7</v>
      </c>
      <c r="G177" s="11">
        <v>19.100000000000001</v>
      </c>
      <c r="H177" s="11">
        <v>64.099999999999994</v>
      </c>
      <c r="I177" s="12">
        <f t="shared" ref="I177:I179" si="39">F177*4.1+G177*9.3+H177*4.1</f>
        <v>517.1099999999999</v>
      </c>
    </row>
    <row r="178" spans="1:9" x14ac:dyDescent="0.25">
      <c r="A178" s="5">
        <v>2008</v>
      </c>
      <c r="B178" s="5">
        <v>430</v>
      </c>
      <c r="C178" s="6" t="s">
        <v>15</v>
      </c>
      <c r="D178" s="5">
        <v>200</v>
      </c>
      <c r="E178" s="29">
        <v>2.5</v>
      </c>
      <c r="F178" s="11">
        <v>0</v>
      </c>
      <c r="G178" s="11">
        <v>0</v>
      </c>
      <c r="H178" s="11">
        <v>9.6999999999999993</v>
      </c>
      <c r="I178" s="12">
        <f t="shared" si="39"/>
        <v>39.769999999999996</v>
      </c>
    </row>
    <row r="179" spans="1:9" x14ac:dyDescent="0.25">
      <c r="A179" s="5">
        <v>2008</v>
      </c>
      <c r="B179" s="5" t="s">
        <v>17</v>
      </c>
      <c r="C179" s="6" t="s">
        <v>18</v>
      </c>
      <c r="D179" s="5">
        <v>170</v>
      </c>
      <c r="E179" s="29">
        <v>25.5</v>
      </c>
      <c r="F179" s="11">
        <v>0.8</v>
      </c>
      <c r="G179" s="11">
        <v>0.8</v>
      </c>
      <c r="H179" s="11">
        <v>19.600000000000001</v>
      </c>
      <c r="I179" s="12">
        <f t="shared" si="39"/>
        <v>91.08</v>
      </c>
    </row>
    <row r="180" spans="1:9" x14ac:dyDescent="0.25">
      <c r="A180" s="75" t="s">
        <v>19</v>
      </c>
      <c r="B180" s="76"/>
      <c r="C180" s="76"/>
      <c r="D180" s="7">
        <f>SUM(D177:D179)</f>
        <v>550</v>
      </c>
      <c r="E180" s="19">
        <f>SUM(E177:E179)</f>
        <v>68.7</v>
      </c>
      <c r="F180" s="36">
        <f>SUM(F177:F179)</f>
        <v>19.5</v>
      </c>
      <c r="G180" s="36">
        <f t="shared" ref="G180:I180" si="40">SUM(G177:G179)</f>
        <v>19.900000000000002</v>
      </c>
      <c r="H180" s="36">
        <f t="shared" si="40"/>
        <v>93.4</v>
      </c>
      <c r="I180" s="36">
        <f t="shared" si="40"/>
        <v>647.95999999999992</v>
      </c>
    </row>
    <row r="181" spans="1:9" x14ac:dyDescent="0.25">
      <c r="A181" s="55" t="s">
        <v>82</v>
      </c>
      <c r="B181" s="56"/>
      <c r="C181" s="56"/>
      <c r="D181" s="56"/>
      <c r="E181" s="56"/>
      <c r="F181" s="56"/>
      <c r="G181" s="56"/>
      <c r="H181" s="56"/>
      <c r="I181" s="56"/>
    </row>
    <row r="182" spans="1:9" x14ac:dyDescent="0.25">
      <c r="A182" s="47">
        <v>2008</v>
      </c>
      <c r="B182" s="47">
        <v>2</v>
      </c>
      <c r="C182" s="48" t="s">
        <v>20</v>
      </c>
      <c r="D182" s="47">
        <v>90</v>
      </c>
      <c r="E182" s="49">
        <v>17.14</v>
      </c>
      <c r="F182" s="40">
        <v>1.4</v>
      </c>
      <c r="G182" s="40">
        <v>0.2</v>
      </c>
      <c r="H182" s="40">
        <v>8.3000000000000007</v>
      </c>
      <c r="I182" s="40">
        <f>F182*4.1+G182*9.3+H182*4.1</f>
        <v>41.63</v>
      </c>
    </row>
    <row r="183" spans="1:9" x14ac:dyDescent="0.25">
      <c r="A183" s="5">
        <v>2011</v>
      </c>
      <c r="B183" s="5">
        <v>83</v>
      </c>
      <c r="C183" s="6" t="s">
        <v>90</v>
      </c>
      <c r="D183" s="5">
        <v>250</v>
      </c>
      <c r="E183" s="29">
        <v>18.170000000000002</v>
      </c>
      <c r="F183" s="11">
        <v>1.9</v>
      </c>
      <c r="G183" s="11">
        <v>4.3</v>
      </c>
      <c r="H183" s="11">
        <v>22.6</v>
      </c>
      <c r="I183" s="12">
        <f>F183*4.1+G183*9.3+H183*4.1</f>
        <v>140.44</v>
      </c>
    </row>
    <row r="184" spans="1:9" ht="22.5" x14ac:dyDescent="0.25">
      <c r="A184" s="5">
        <v>2011</v>
      </c>
      <c r="B184" s="5">
        <v>279</v>
      </c>
      <c r="C184" s="6" t="s">
        <v>91</v>
      </c>
      <c r="D184" s="5">
        <v>110</v>
      </c>
      <c r="E184" s="8">
        <v>31.71</v>
      </c>
      <c r="F184" s="11">
        <v>14.7</v>
      </c>
      <c r="G184" s="11">
        <v>14.9</v>
      </c>
      <c r="H184" s="11">
        <v>26.3</v>
      </c>
      <c r="I184" s="12">
        <f t="shared" ref="I184:I187" si="41">F184*4.1+G184*9.3+H184*4.1</f>
        <v>306.67</v>
      </c>
    </row>
    <row r="185" spans="1:9" ht="22.5" x14ac:dyDescent="0.25">
      <c r="A185" s="5">
        <v>2011</v>
      </c>
      <c r="B185" s="5">
        <v>309</v>
      </c>
      <c r="C185" s="6" t="s">
        <v>62</v>
      </c>
      <c r="D185" s="5">
        <v>180</v>
      </c>
      <c r="E185" s="29">
        <v>7.72</v>
      </c>
      <c r="F185" s="11">
        <v>8.1999999999999993</v>
      </c>
      <c r="G185" s="11">
        <v>5.3</v>
      </c>
      <c r="H185" s="11">
        <v>41.2</v>
      </c>
      <c r="I185" s="12">
        <f t="shared" si="41"/>
        <v>251.82999999999998</v>
      </c>
    </row>
    <row r="186" spans="1:9" x14ac:dyDescent="0.25">
      <c r="A186" s="5">
        <v>2008</v>
      </c>
      <c r="B186" s="5">
        <v>430</v>
      </c>
      <c r="C186" s="6" t="s">
        <v>15</v>
      </c>
      <c r="D186" s="5">
        <v>200</v>
      </c>
      <c r="E186" s="29">
        <v>2.5</v>
      </c>
      <c r="F186" s="11">
        <v>0</v>
      </c>
      <c r="G186" s="11">
        <v>0</v>
      </c>
      <c r="H186" s="11">
        <v>9.6999999999999993</v>
      </c>
      <c r="I186" s="12">
        <f t="shared" si="41"/>
        <v>39.769999999999996</v>
      </c>
    </row>
    <row r="187" spans="1:9" x14ac:dyDescent="0.25">
      <c r="A187" s="5">
        <v>2008</v>
      </c>
      <c r="B187" s="5" t="s">
        <v>17</v>
      </c>
      <c r="C187" s="6" t="s">
        <v>22</v>
      </c>
      <c r="D187" s="5">
        <v>20</v>
      </c>
      <c r="E187" s="8">
        <v>2.06</v>
      </c>
      <c r="F187" s="11">
        <v>1.3</v>
      </c>
      <c r="G187" s="11">
        <v>0.2</v>
      </c>
      <c r="H187" s="11">
        <v>8.5</v>
      </c>
      <c r="I187" s="12">
        <f t="shared" si="41"/>
        <v>42.039999999999992</v>
      </c>
    </row>
    <row r="188" spans="1:9" x14ac:dyDescent="0.25">
      <c r="A188" s="75" t="s">
        <v>19</v>
      </c>
      <c r="B188" s="76"/>
      <c r="C188" s="76"/>
      <c r="D188" s="7">
        <f>SUM(D182:D187)</f>
        <v>850</v>
      </c>
      <c r="E188" s="19">
        <f>SUM(E182:E187)</f>
        <v>79.300000000000011</v>
      </c>
      <c r="F188" s="13">
        <f>SUM(F182:F187)</f>
        <v>27.5</v>
      </c>
      <c r="G188" s="13">
        <f t="shared" ref="G188:I188" si="42">SUM(G182:G187)</f>
        <v>24.9</v>
      </c>
      <c r="H188" s="13">
        <f t="shared" si="42"/>
        <v>116.60000000000001</v>
      </c>
      <c r="I188" s="13">
        <f t="shared" si="42"/>
        <v>822.37999999999988</v>
      </c>
    </row>
    <row r="189" spans="1:9" x14ac:dyDescent="0.25">
      <c r="A189" s="75" t="s">
        <v>23</v>
      </c>
      <c r="B189" s="76"/>
      <c r="C189" s="76"/>
      <c r="D189" s="85"/>
      <c r="E189" s="19">
        <f>E188+E180</f>
        <v>148</v>
      </c>
      <c r="F189" s="13">
        <f>F188+F180</f>
        <v>47</v>
      </c>
      <c r="G189" s="13">
        <f t="shared" ref="G189:H189" si="43">G188+G180</f>
        <v>44.8</v>
      </c>
      <c r="H189" s="13">
        <f t="shared" si="43"/>
        <v>210</v>
      </c>
      <c r="I189" s="13">
        <f>I188+I180</f>
        <v>1470.3399999999997</v>
      </c>
    </row>
    <row r="190" spans="1:9" x14ac:dyDescent="0.25">
      <c r="A190" s="75" t="s">
        <v>24</v>
      </c>
      <c r="B190" s="76"/>
      <c r="C190" s="76"/>
      <c r="D190" s="76"/>
      <c r="E190" s="57">
        <f>148-E189</f>
        <v>0</v>
      </c>
      <c r="F190" s="14">
        <v>1</v>
      </c>
      <c r="G190" s="14">
        <v>1</v>
      </c>
      <c r="H190" s="14">
        <v>4</v>
      </c>
      <c r="I190" s="15" t="s">
        <v>17</v>
      </c>
    </row>
    <row r="191" spans="1:9" x14ac:dyDescent="0.25">
      <c r="A191" s="27"/>
      <c r="B191" s="27"/>
      <c r="C191" s="27"/>
      <c r="D191" s="27"/>
      <c r="E191" s="74"/>
      <c r="F191" s="28"/>
      <c r="G191" s="28"/>
      <c r="H191" s="28"/>
      <c r="I191" s="15"/>
    </row>
    <row r="192" spans="1:9" x14ac:dyDescent="0.25">
      <c r="A192" s="84" t="s">
        <v>0</v>
      </c>
      <c r="B192" s="84"/>
      <c r="C192" s="84"/>
      <c r="D192" s="1" t="s">
        <v>1</v>
      </c>
      <c r="E192" s="1"/>
      <c r="F192" s="1"/>
      <c r="G192" s="1"/>
      <c r="H192" s="1"/>
      <c r="I192" s="3"/>
    </row>
    <row r="193" spans="1:9" x14ac:dyDescent="0.25">
      <c r="A193" s="84" t="s">
        <v>2</v>
      </c>
      <c r="B193" s="84"/>
      <c r="C193" s="84"/>
      <c r="D193" s="1" t="s">
        <v>2</v>
      </c>
      <c r="E193" s="1"/>
      <c r="F193" s="1"/>
      <c r="G193" s="1"/>
      <c r="H193" s="1"/>
      <c r="I193" s="3"/>
    </row>
    <row r="194" spans="1:9" ht="14.45" customHeight="1" x14ac:dyDescent="0.25">
      <c r="A194" s="87" t="s">
        <v>109</v>
      </c>
      <c r="B194" s="87"/>
      <c r="C194" s="87"/>
      <c r="D194" s="1" t="s">
        <v>73</v>
      </c>
      <c r="E194" s="1"/>
      <c r="F194" s="1"/>
      <c r="G194" s="1"/>
      <c r="H194" s="1"/>
      <c r="I194" s="3"/>
    </row>
    <row r="195" spans="1:9" ht="14.45" customHeight="1" x14ac:dyDescent="0.25">
      <c r="A195" s="89" t="s">
        <v>110</v>
      </c>
      <c r="B195" s="89"/>
      <c r="C195" s="89"/>
      <c r="D195" s="90" t="s">
        <v>74</v>
      </c>
      <c r="E195" s="90"/>
      <c r="F195" s="90"/>
      <c r="G195" s="90"/>
      <c r="H195" s="1"/>
      <c r="I195" s="3"/>
    </row>
    <row r="196" spans="1:9" x14ac:dyDescent="0.25">
      <c r="A196" s="52" t="s">
        <v>3</v>
      </c>
      <c r="B196" s="52"/>
      <c r="C196" s="52"/>
      <c r="D196" s="90" t="s">
        <v>4</v>
      </c>
      <c r="E196" s="90"/>
      <c r="F196" s="1"/>
      <c r="G196" s="1"/>
      <c r="H196" s="52"/>
      <c r="I196" s="3"/>
    </row>
    <row r="197" spans="1:9" ht="15.75" x14ac:dyDescent="0.25">
      <c r="A197" s="86" t="s">
        <v>76</v>
      </c>
      <c r="B197" s="86"/>
      <c r="C197" s="86"/>
      <c r="D197" s="86"/>
      <c r="E197" s="86"/>
      <c r="F197" s="86"/>
      <c r="G197" s="86"/>
      <c r="H197" s="2"/>
      <c r="I197" s="3"/>
    </row>
    <row r="198" spans="1:9" ht="15.75" x14ac:dyDescent="0.25">
      <c r="A198" s="91" t="s">
        <v>68</v>
      </c>
      <c r="B198" s="91"/>
      <c r="C198" s="91"/>
      <c r="D198" s="91"/>
      <c r="E198" s="91"/>
      <c r="F198" s="91"/>
      <c r="G198" s="91"/>
      <c r="H198" s="114" t="s">
        <v>80</v>
      </c>
      <c r="I198" s="114"/>
    </row>
    <row r="199" spans="1:9" x14ac:dyDescent="0.25">
      <c r="A199" s="82" t="s">
        <v>53</v>
      </c>
      <c r="B199" s="82"/>
      <c r="C199" s="82"/>
      <c r="D199" s="82" t="s">
        <v>54</v>
      </c>
      <c r="E199" s="82"/>
      <c r="F199" s="82"/>
      <c r="G199" s="3"/>
      <c r="H199" s="3"/>
      <c r="I199" s="3"/>
    </row>
    <row r="200" spans="1:9" x14ac:dyDescent="0.25">
      <c r="A200" s="82" t="s">
        <v>7</v>
      </c>
      <c r="B200" s="82"/>
      <c r="C200" s="51"/>
      <c r="D200" s="51" t="s">
        <v>8</v>
      </c>
      <c r="E200" s="51"/>
      <c r="F200" s="51"/>
      <c r="G200" s="3"/>
      <c r="H200" s="3"/>
      <c r="I200" s="3"/>
    </row>
    <row r="201" spans="1:9" x14ac:dyDescent="0.25">
      <c r="A201" s="96" t="s">
        <v>9</v>
      </c>
      <c r="B201" s="96"/>
      <c r="C201" s="96"/>
      <c r="D201" s="96" t="s">
        <v>10</v>
      </c>
      <c r="E201" s="96"/>
      <c r="F201" s="96"/>
      <c r="G201" s="3"/>
      <c r="H201" s="3"/>
      <c r="I201" s="3"/>
    </row>
    <row r="202" spans="1:9" x14ac:dyDescent="0.25">
      <c r="A202" s="83" t="s">
        <v>11</v>
      </c>
      <c r="B202" s="78" t="s">
        <v>12</v>
      </c>
      <c r="C202" s="83" t="s">
        <v>13</v>
      </c>
      <c r="D202" s="83" t="s">
        <v>14</v>
      </c>
      <c r="E202" s="83" t="s">
        <v>25</v>
      </c>
      <c r="F202" s="83" t="s">
        <v>26</v>
      </c>
      <c r="G202" s="83"/>
      <c r="H202" s="83"/>
      <c r="I202" s="78" t="s">
        <v>27</v>
      </c>
    </row>
    <row r="203" spans="1:9" x14ac:dyDescent="0.25">
      <c r="A203" s="83"/>
      <c r="B203" s="78"/>
      <c r="C203" s="83"/>
      <c r="D203" s="83"/>
      <c r="E203" s="83"/>
      <c r="F203" s="50" t="s">
        <v>28</v>
      </c>
      <c r="G203" s="50" t="s">
        <v>29</v>
      </c>
      <c r="H203" s="50" t="s">
        <v>30</v>
      </c>
      <c r="I203" s="78"/>
    </row>
    <row r="204" spans="1:9" x14ac:dyDescent="0.25">
      <c r="A204" s="53" t="s">
        <v>81</v>
      </c>
      <c r="B204" s="54"/>
      <c r="C204" s="54"/>
      <c r="D204" s="54"/>
      <c r="E204" s="54"/>
      <c r="F204" s="54"/>
      <c r="G204" s="54"/>
      <c r="H204" s="54"/>
      <c r="I204" s="54"/>
    </row>
    <row r="205" spans="1:9" ht="22.5" x14ac:dyDescent="0.25">
      <c r="A205" s="5">
        <v>2008</v>
      </c>
      <c r="B205" s="5">
        <v>324</v>
      </c>
      <c r="C205" s="6" t="s">
        <v>92</v>
      </c>
      <c r="D205" s="5">
        <v>150</v>
      </c>
      <c r="E205" s="8">
        <v>14.05</v>
      </c>
      <c r="F205" s="11">
        <v>13.4</v>
      </c>
      <c r="G205" s="11">
        <v>5.9</v>
      </c>
      <c r="H205" s="11">
        <v>25.6</v>
      </c>
      <c r="I205" s="12">
        <f t="shared" ref="I205:I206" si="44">F205*4.1+G205*9.3+H205*4.1</f>
        <v>214.76999999999998</v>
      </c>
    </row>
    <row r="206" spans="1:9" x14ac:dyDescent="0.25">
      <c r="A206" s="5">
        <v>2008</v>
      </c>
      <c r="B206" s="5">
        <v>430</v>
      </c>
      <c r="C206" s="6" t="s">
        <v>15</v>
      </c>
      <c r="D206" s="5">
        <v>200</v>
      </c>
      <c r="E206" s="29">
        <v>2.5</v>
      </c>
      <c r="F206" s="11">
        <v>0</v>
      </c>
      <c r="G206" s="11">
        <v>0</v>
      </c>
      <c r="H206" s="11">
        <v>9.6999999999999993</v>
      </c>
      <c r="I206" s="12">
        <f t="shared" si="44"/>
        <v>39.769999999999996</v>
      </c>
    </row>
    <row r="207" spans="1:9" ht="22.5" x14ac:dyDescent="0.25">
      <c r="A207" s="5">
        <v>2008</v>
      </c>
      <c r="B207" s="5">
        <v>1</v>
      </c>
      <c r="C207" s="6" t="s">
        <v>77</v>
      </c>
      <c r="D207" s="5" t="s">
        <v>33</v>
      </c>
      <c r="E207" s="29">
        <v>13.32</v>
      </c>
      <c r="F207" s="11">
        <v>3.1</v>
      </c>
      <c r="G207" s="11">
        <v>9.4</v>
      </c>
      <c r="H207" s="11">
        <v>20.6</v>
      </c>
      <c r="I207" s="12">
        <f>F207*4.1+G207*9.3+H207*4.1</f>
        <v>184.59</v>
      </c>
    </row>
    <row r="208" spans="1:9" x14ac:dyDescent="0.25">
      <c r="A208" s="5">
        <v>2008</v>
      </c>
      <c r="B208" s="5" t="s">
        <v>17</v>
      </c>
      <c r="C208" s="6" t="s">
        <v>52</v>
      </c>
      <c r="D208" s="5">
        <v>130</v>
      </c>
      <c r="E208" s="29">
        <v>19.5</v>
      </c>
      <c r="F208" s="11">
        <v>0.5</v>
      </c>
      <c r="G208" s="11">
        <v>0.5</v>
      </c>
      <c r="H208" s="11">
        <v>12.7</v>
      </c>
      <c r="I208" s="12">
        <f t="shared" ref="I208" si="45">F208*4.1+G208*9.3+H208*4.1</f>
        <v>58.769999999999996</v>
      </c>
    </row>
    <row r="209" spans="1:9" x14ac:dyDescent="0.25">
      <c r="A209" s="75" t="s">
        <v>19</v>
      </c>
      <c r="B209" s="76"/>
      <c r="C209" s="76"/>
      <c r="D209" s="7">
        <v>530</v>
      </c>
      <c r="E209" s="19">
        <f>SUM(E205:E208)</f>
        <v>49.370000000000005</v>
      </c>
      <c r="F209" s="13">
        <f>SUM(F205:F208)</f>
        <v>17</v>
      </c>
      <c r="G209" s="13">
        <f t="shared" ref="G209:I209" si="46">SUM(G205:G208)</f>
        <v>15.8</v>
      </c>
      <c r="H209" s="13">
        <f t="shared" si="46"/>
        <v>68.599999999999994</v>
      </c>
      <c r="I209" s="13">
        <f t="shared" si="46"/>
        <v>497.9</v>
      </c>
    </row>
    <row r="210" spans="1:9" x14ac:dyDescent="0.25">
      <c r="A210" s="92" t="s">
        <v>75</v>
      </c>
      <c r="B210" s="80"/>
      <c r="C210" s="80"/>
      <c r="D210" s="79"/>
      <c r="E210" s="80"/>
      <c r="F210" s="79"/>
      <c r="G210" s="79"/>
      <c r="H210" s="79"/>
      <c r="I210" s="81"/>
    </row>
    <row r="211" spans="1:9" x14ac:dyDescent="0.25">
      <c r="A211" s="38"/>
      <c r="B211" s="38"/>
      <c r="C211" s="39" t="s">
        <v>69</v>
      </c>
      <c r="D211" s="42">
        <v>200</v>
      </c>
      <c r="E211" s="45">
        <v>16</v>
      </c>
      <c r="F211" s="44">
        <v>3</v>
      </c>
      <c r="G211" s="40">
        <v>3.2</v>
      </c>
      <c r="H211" s="40">
        <v>5.9</v>
      </c>
      <c r="I211" s="40">
        <f>F211*4.1+G211*9.3+H211*4.1</f>
        <v>66.25</v>
      </c>
    </row>
    <row r="212" spans="1:9" x14ac:dyDescent="0.25">
      <c r="A212" s="93" t="s">
        <v>19</v>
      </c>
      <c r="B212" s="94"/>
      <c r="C212" s="95"/>
      <c r="D212" s="43">
        <f>SUM(D211)</f>
        <v>200</v>
      </c>
      <c r="E212" s="46">
        <f>SUM(E211)</f>
        <v>16</v>
      </c>
      <c r="F212" s="41">
        <f t="shared" ref="F212:I212" si="47">SUM(F211)</f>
        <v>3</v>
      </c>
      <c r="G212" s="41">
        <f t="shared" si="47"/>
        <v>3.2</v>
      </c>
      <c r="H212" s="41">
        <f t="shared" si="47"/>
        <v>5.9</v>
      </c>
      <c r="I212" s="41">
        <f t="shared" si="47"/>
        <v>66.25</v>
      </c>
    </row>
    <row r="213" spans="1:9" x14ac:dyDescent="0.25">
      <c r="A213" s="55" t="s">
        <v>82</v>
      </c>
      <c r="B213" s="56"/>
      <c r="C213" s="56"/>
      <c r="D213" s="56"/>
      <c r="E213" s="56"/>
      <c r="F213" s="56"/>
      <c r="G213" s="56"/>
      <c r="H213" s="56"/>
      <c r="I213" s="56"/>
    </row>
    <row r="214" spans="1:9" x14ac:dyDescent="0.25">
      <c r="A214" s="5">
        <v>2011</v>
      </c>
      <c r="B214" s="5">
        <v>47</v>
      </c>
      <c r="C214" s="6" t="s">
        <v>41</v>
      </c>
      <c r="D214" s="5">
        <v>60</v>
      </c>
      <c r="E214" s="29">
        <v>8.51</v>
      </c>
      <c r="F214" s="11">
        <v>1</v>
      </c>
      <c r="G214" s="11">
        <v>1.9</v>
      </c>
      <c r="H214" s="11">
        <v>3.7</v>
      </c>
      <c r="I214" s="12">
        <f>F214*4.1+G214*9.3+H214*4.1</f>
        <v>36.940000000000005</v>
      </c>
    </row>
    <row r="215" spans="1:9" ht="22.5" x14ac:dyDescent="0.25">
      <c r="A215" s="5">
        <v>2011</v>
      </c>
      <c r="B215" s="5">
        <v>102</v>
      </c>
      <c r="C215" s="6" t="s">
        <v>63</v>
      </c>
      <c r="D215" s="5">
        <v>250</v>
      </c>
      <c r="E215" s="29">
        <v>26.22</v>
      </c>
      <c r="F215" s="11">
        <v>5.5</v>
      </c>
      <c r="G215" s="11">
        <v>6.1</v>
      </c>
      <c r="H215" s="11">
        <v>25.6</v>
      </c>
      <c r="I215" s="12">
        <f>F215*4.1+G215*9.3+H215*4.1</f>
        <v>184.24</v>
      </c>
    </row>
    <row r="216" spans="1:9" x14ac:dyDescent="0.25">
      <c r="A216" s="5">
        <v>2008</v>
      </c>
      <c r="B216" s="5">
        <v>239</v>
      </c>
      <c r="C216" s="6" t="s">
        <v>93</v>
      </c>
      <c r="D216" s="5">
        <v>100</v>
      </c>
      <c r="E216" s="8">
        <v>35.270000000000003</v>
      </c>
      <c r="F216" s="11">
        <v>14.5</v>
      </c>
      <c r="G216" s="11">
        <v>14.2</v>
      </c>
      <c r="H216" s="11">
        <v>32.1</v>
      </c>
      <c r="I216" s="12">
        <f t="shared" ref="I216:I219" si="48">F216*4.1+G216*9.3+H216*4.1</f>
        <v>323.12</v>
      </c>
    </row>
    <row r="217" spans="1:9" ht="22.5" x14ac:dyDescent="0.25">
      <c r="A217" s="5">
        <v>2011</v>
      </c>
      <c r="B217" s="5">
        <v>312</v>
      </c>
      <c r="C217" s="6" t="s">
        <v>43</v>
      </c>
      <c r="D217" s="5">
        <v>150</v>
      </c>
      <c r="E217" s="8">
        <v>21.39</v>
      </c>
      <c r="F217" s="11">
        <v>2.9</v>
      </c>
      <c r="G217" s="11">
        <v>2.9</v>
      </c>
      <c r="H217" s="11">
        <v>21</v>
      </c>
      <c r="I217" s="12">
        <f t="shared" si="48"/>
        <v>124.96</v>
      </c>
    </row>
    <row r="218" spans="1:9" x14ac:dyDescent="0.25">
      <c r="A218" s="5">
        <v>2008</v>
      </c>
      <c r="B218" s="5">
        <v>438</v>
      </c>
      <c r="C218" s="6" t="s">
        <v>55</v>
      </c>
      <c r="D218" s="5">
        <v>180</v>
      </c>
      <c r="E218" s="29">
        <v>5.18</v>
      </c>
      <c r="F218" s="11">
        <v>0.1</v>
      </c>
      <c r="G218" s="11">
        <v>0.1</v>
      </c>
      <c r="H218" s="11">
        <v>16.7</v>
      </c>
      <c r="I218" s="12">
        <f t="shared" si="48"/>
        <v>69.809999999999988</v>
      </c>
    </row>
    <row r="219" spans="1:9" x14ac:dyDescent="0.25">
      <c r="A219" s="5">
        <v>2008</v>
      </c>
      <c r="B219" s="5" t="s">
        <v>17</v>
      </c>
      <c r="C219" s="6" t="s">
        <v>22</v>
      </c>
      <c r="D219" s="5">
        <v>20</v>
      </c>
      <c r="E219" s="29">
        <v>2.06</v>
      </c>
      <c r="F219" s="11">
        <v>1.3</v>
      </c>
      <c r="G219" s="11">
        <v>0.2</v>
      </c>
      <c r="H219" s="11">
        <v>8.5</v>
      </c>
      <c r="I219" s="12">
        <f t="shared" si="48"/>
        <v>42.039999999999992</v>
      </c>
    </row>
    <row r="220" spans="1:9" x14ac:dyDescent="0.25">
      <c r="A220" s="75" t="s">
        <v>19</v>
      </c>
      <c r="B220" s="76"/>
      <c r="C220" s="76"/>
      <c r="D220" s="7">
        <f>SUM(D214:D219)</f>
        <v>760</v>
      </c>
      <c r="E220" s="19">
        <f t="shared" ref="E220:I220" si="49">SUM(E214:E219)</f>
        <v>98.63</v>
      </c>
      <c r="F220" s="13">
        <f t="shared" si="49"/>
        <v>25.3</v>
      </c>
      <c r="G220" s="13">
        <f t="shared" si="49"/>
        <v>25.4</v>
      </c>
      <c r="H220" s="13">
        <f t="shared" si="49"/>
        <v>107.60000000000001</v>
      </c>
      <c r="I220" s="13">
        <f t="shared" si="49"/>
        <v>781.1099999999999</v>
      </c>
    </row>
    <row r="221" spans="1:9" x14ac:dyDescent="0.25">
      <c r="A221" s="75" t="s">
        <v>23</v>
      </c>
      <c r="B221" s="76"/>
      <c r="C221" s="76"/>
      <c r="D221" s="85"/>
      <c r="E221" s="23">
        <f>E209+E220+E212</f>
        <v>164</v>
      </c>
      <c r="F221" s="13">
        <f>F220+F209+F212</f>
        <v>45.3</v>
      </c>
      <c r="G221" s="13">
        <f t="shared" ref="G221:I221" si="50">G220+G209+G212</f>
        <v>44.400000000000006</v>
      </c>
      <c r="H221" s="13">
        <f t="shared" si="50"/>
        <v>182.1</v>
      </c>
      <c r="I221" s="13">
        <f t="shared" si="50"/>
        <v>1345.2599999999998</v>
      </c>
    </row>
    <row r="222" spans="1:9" x14ac:dyDescent="0.25">
      <c r="A222" s="75" t="s">
        <v>24</v>
      </c>
      <c r="B222" s="76"/>
      <c r="C222" s="76"/>
      <c r="D222" s="76"/>
      <c r="E222" s="31">
        <f>164-E221</f>
        <v>0</v>
      </c>
      <c r="F222" s="18">
        <v>1</v>
      </c>
      <c r="G222" s="14">
        <v>1</v>
      </c>
      <c r="H222" s="14">
        <v>4</v>
      </c>
      <c r="I222" s="15" t="s">
        <v>17</v>
      </c>
    </row>
    <row r="223" spans="1:9" x14ac:dyDescent="0.25">
      <c r="A223" s="77" t="s">
        <v>9</v>
      </c>
      <c r="B223" s="77"/>
      <c r="C223" s="77"/>
      <c r="D223" s="88" t="s">
        <v>31</v>
      </c>
      <c r="E223" s="88"/>
      <c r="F223" s="88"/>
      <c r="G223" s="16"/>
      <c r="H223" s="17"/>
      <c r="I223" s="22"/>
    </row>
    <row r="224" spans="1:9" x14ac:dyDescent="0.25">
      <c r="A224" s="21" t="s">
        <v>81</v>
      </c>
      <c r="B224" s="20"/>
      <c r="C224" s="20"/>
      <c r="D224" s="20"/>
      <c r="E224" s="20"/>
      <c r="F224" s="20"/>
      <c r="G224" s="20"/>
      <c r="H224" s="20"/>
      <c r="I224" s="20"/>
    </row>
    <row r="225" spans="1:9" ht="22.5" x14ac:dyDescent="0.25">
      <c r="A225" s="5">
        <v>2008</v>
      </c>
      <c r="B225" s="5">
        <v>324</v>
      </c>
      <c r="C225" s="6" t="s">
        <v>92</v>
      </c>
      <c r="D225" s="5">
        <v>200</v>
      </c>
      <c r="E225" s="8">
        <v>17.12</v>
      </c>
      <c r="F225" s="11">
        <v>18.100000000000001</v>
      </c>
      <c r="G225" s="11">
        <v>18.100000000000001</v>
      </c>
      <c r="H225" s="11">
        <v>45.3</v>
      </c>
      <c r="I225" s="12">
        <f t="shared" ref="I225:I227" si="51">F225*4.1+G225*9.3+H225*4.1</f>
        <v>428.27</v>
      </c>
    </row>
    <row r="226" spans="1:9" x14ac:dyDescent="0.25">
      <c r="A226" s="5">
        <v>2008</v>
      </c>
      <c r="B226" s="5">
        <v>430</v>
      </c>
      <c r="C226" s="6" t="s">
        <v>15</v>
      </c>
      <c r="D226" s="5">
        <v>200</v>
      </c>
      <c r="E226" s="29">
        <v>2.5</v>
      </c>
      <c r="F226" s="11">
        <v>0</v>
      </c>
      <c r="G226" s="11">
        <v>0</v>
      </c>
      <c r="H226" s="11">
        <v>9.6999999999999993</v>
      </c>
      <c r="I226" s="12">
        <f t="shared" si="51"/>
        <v>39.769999999999996</v>
      </c>
    </row>
    <row r="227" spans="1:9" x14ac:dyDescent="0.25">
      <c r="A227" s="5">
        <v>2008</v>
      </c>
      <c r="B227" s="5" t="s">
        <v>17</v>
      </c>
      <c r="C227" s="6" t="s">
        <v>18</v>
      </c>
      <c r="D227" s="5">
        <v>150</v>
      </c>
      <c r="E227" s="29">
        <v>22.5</v>
      </c>
      <c r="F227" s="11">
        <v>0.6</v>
      </c>
      <c r="G227" s="11">
        <v>0.6</v>
      </c>
      <c r="H227" s="11">
        <v>14.7</v>
      </c>
      <c r="I227" s="12">
        <f t="shared" si="51"/>
        <v>68.309999999999988</v>
      </c>
    </row>
    <row r="228" spans="1:9" x14ac:dyDescent="0.25">
      <c r="A228" s="75" t="s">
        <v>19</v>
      </c>
      <c r="B228" s="76"/>
      <c r="C228" s="76"/>
      <c r="D228" s="7">
        <f>SUM(D225:D227)</f>
        <v>550</v>
      </c>
      <c r="E228" s="19">
        <f>SUM(E225:E227)</f>
        <v>42.120000000000005</v>
      </c>
      <c r="F228" s="13">
        <f>SUM(F225:F227)</f>
        <v>18.700000000000003</v>
      </c>
      <c r="G228" s="13">
        <f t="shared" ref="G228:I228" si="52">SUM(G225:G227)</f>
        <v>18.700000000000003</v>
      </c>
      <c r="H228" s="13">
        <f t="shared" si="52"/>
        <v>69.7</v>
      </c>
      <c r="I228" s="13">
        <f t="shared" si="52"/>
        <v>536.34999999999991</v>
      </c>
    </row>
    <row r="229" spans="1:9" x14ac:dyDescent="0.25">
      <c r="A229" s="55" t="s">
        <v>82</v>
      </c>
      <c r="B229" s="56"/>
      <c r="C229" s="56"/>
      <c r="D229" s="56"/>
      <c r="E229" s="56"/>
      <c r="F229" s="56"/>
      <c r="G229" s="56"/>
      <c r="H229" s="56"/>
      <c r="I229" s="56"/>
    </row>
    <row r="230" spans="1:9" x14ac:dyDescent="0.25">
      <c r="A230" s="47">
        <v>2011</v>
      </c>
      <c r="B230" s="47">
        <v>47</v>
      </c>
      <c r="C230" s="48" t="s">
        <v>41</v>
      </c>
      <c r="D230" s="47">
        <v>100</v>
      </c>
      <c r="E230" s="49">
        <v>14.17</v>
      </c>
      <c r="F230" s="40">
        <v>1.5</v>
      </c>
      <c r="G230" s="40">
        <v>1.9</v>
      </c>
      <c r="H230" s="40">
        <v>3.7</v>
      </c>
      <c r="I230" s="40">
        <f>F230*4.1+G230*9.3+H230*4.1</f>
        <v>38.99</v>
      </c>
    </row>
    <row r="231" spans="1:9" ht="22.5" x14ac:dyDescent="0.25">
      <c r="A231" s="5">
        <v>2011</v>
      </c>
      <c r="B231" s="5">
        <v>102</v>
      </c>
      <c r="C231" s="6" t="s">
        <v>63</v>
      </c>
      <c r="D231" s="5">
        <v>250</v>
      </c>
      <c r="E231" s="29">
        <v>26.22</v>
      </c>
      <c r="F231" s="11">
        <v>5.5</v>
      </c>
      <c r="G231" s="11">
        <v>6.1</v>
      </c>
      <c r="H231" s="11">
        <v>25.6</v>
      </c>
      <c r="I231" s="12">
        <f>F231*4.1+G231*9.3+H231*4.1</f>
        <v>184.24</v>
      </c>
    </row>
    <row r="232" spans="1:9" x14ac:dyDescent="0.25">
      <c r="A232" s="5">
        <v>2008</v>
      </c>
      <c r="B232" s="5">
        <v>239</v>
      </c>
      <c r="C232" s="6" t="s">
        <v>93</v>
      </c>
      <c r="D232" s="5">
        <v>100</v>
      </c>
      <c r="E232" s="8">
        <v>35.270000000000003</v>
      </c>
      <c r="F232" s="11">
        <v>14.5</v>
      </c>
      <c r="G232" s="11">
        <v>14.2</v>
      </c>
      <c r="H232" s="11">
        <v>32.1</v>
      </c>
      <c r="I232" s="12">
        <f t="shared" ref="I232:I235" si="53">F232*4.1+G232*9.3+H232*4.1</f>
        <v>323.12</v>
      </c>
    </row>
    <row r="233" spans="1:9" ht="22.5" x14ac:dyDescent="0.25">
      <c r="A233" s="5">
        <v>2011</v>
      </c>
      <c r="B233" s="5">
        <v>312</v>
      </c>
      <c r="C233" s="6" t="s">
        <v>43</v>
      </c>
      <c r="D233" s="5">
        <v>180</v>
      </c>
      <c r="E233" s="29">
        <v>25.66</v>
      </c>
      <c r="F233" s="11">
        <v>5.9</v>
      </c>
      <c r="G233" s="11">
        <v>6.1</v>
      </c>
      <c r="H233" s="11">
        <v>34.700000000000003</v>
      </c>
      <c r="I233" s="12">
        <f t="shared" si="53"/>
        <v>223.19</v>
      </c>
    </row>
    <row r="234" spans="1:9" x14ac:dyDescent="0.25">
      <c r="A234" s="5">
        <v>2008</v>
      </c>
      <c r="B234" s="5">
        <v>430</v>
      </c>
      <c r="C234" s="6" t="s">
        <v>15</v>
      </c>
      <c r="D234" s="5">
        <v>200</v>
      </c>
      <c r="E234" s="29">
        <v>2.5</v>
      </c>
      <c r="F234" s="11">
        <v>0</v>
      </c>
      <c r="G234" s="11">
        <v>0</v>
      </c>
      <c r="H234" s="11">
        <v>9.6999999999999993</v>
      </c>
      <c r="I234" s="12">
        <f t="shared" si="53"/>
        <v>39.769999999999996</v>
      </c>
    </row>
    <row r="235" spans="1:9" x14ac:dyDescent="0.25">
      <c r="A235" s="5">
        <v>2008</v>
      </c>
      <c r="B235" s="5" t="s">
        <v>17</v>
      </c>
      <c r="C235" s="6" t="s">
        <v>22</v>
      </c>
      <c r="D235" s="5">
        <v>20</v>
      </c>
      <c r="E235" s="29">
        <v>2.06</v>
      </c>
      <c r="F235" s="11">
        <v>1.3</v>
      </c>
      <c r="G235" s="11">
        <v>0.2</v>
      </c>
      <c r="H235" s="11">
        <v>8.5</v>
      </c>
      <c r="I235" s="12">
        <f t="shared" si="53"/>
        <v>42.039999999999992</v>
      </c>
    </row>
    <row r="236" spans="1:9" x14ac:dyDescent="0.25">
      <c r="A236" s="75" t="s">
        <v>19</v>
      </c>
      <c r="B236" s="76"/>
      <c r="C236" s="76"/>
      <c r="D236" s="7">
        <f>SUM(D230:D235)</f>
        <v>850</v>
      </c>
      <c r="E236" s="19">
        <f>SUM(E230:E235)</f>
        <v>105.88</v>
      </c>
      <c r="F236" s="13">
        <f t="shared" ref="F236:I236" si="54">SUM(F230:F235)</f>
        <v>28.7</v>
      </c>
      <c r="G236" s="13">
        <f t="shared" si="54"/>
        <v>28.499999999999996</v>
      </c>
      <c r="H236" s="13">
        <f t="shared" si="54"/>
        <v>114.30000000000001</v>
      </c>
      <c r="I236" s="13">
        <f t="shared" si="54"/>
        <v>851.34999999999991</v>
      </c>
    </row>
    <row r="237" spans="1:9" x14ac:dyDescent="0.25">
      <c r="A237" s="75" t="s">
        <v>23</v>
      </c>
      <c r="B237" s="76"/>
      <c r="C237" s="76"/>
      <c r="D237" s="85"/>
      <c r="E237" s="19">
        <f>E236+E228</f>
        <v>148</v>
      </c>
      <c r="F237" s="13">
        <f t="shared" ref="F237:I237" si="55">F236+F228</f>
        <v>47.400000000000006</v>
      </c>
      <c r="G237" s="13">
        <f t="shared" si="55"/>
        <v>47.2</v>
      </c>
      <c r="H237" s="13">
        <f t="shared" si="55"/>
        <v>184</v>
      </c>
      <c r="I237" s="13">
        <f t="shared" si="55"/>
        <v>1387.6999999999998</v>
      </c>
    </row>
    <row r="238" spans="1:9" x14ac:dyDescent="0.25">
      <c r="A238" s="75" t="s">
        <v>24</v>
      </c>
      <c r="B238" s="76"/>
      <c r="C238" s="76"/>
      <c r="D238" s="76"/>
      <c r="E238" s="24">
        <f>148-E237</f>
        <v>0</v>
      </c>
      <c r="F238" s="14">
        <v>1</v>
      </c>
      <c r="G238" s="14">
        <v>1</v>
      </c>
      <c r="H238" s="14">
        <v>4</v>
      </c>
      <c r="I238" s="15" t="s">
        <v>17</v>
      </c>
    </row>
    <row r="239" spans="1:9" x14ac:dyDescent="0.25">
      <c r="A239" s="84" t="s">
        <v>0</v>
      </c>
      <c r="B239" s="84"/>
      <c r="C239" s="84"/>
      <c r="D239" s="1" t="s">
        <v>1</v>
      </c>
      <c r="E239" s="1"/>
      <c r="F239" s="1"/>
      <c r="G239" s="1"/>
      <c r="H239" s="1"/>
      <c r="I239" s="3"/>
    </row>
    <row r="240" spans="1:9" x14ac:dyDescent="0.25">
      <c r="A240" s="84" t="s">
        <v>2</v>
      </c>
      <c r="B240" s="84"/>
      <c r="C240" s="84"/>
      <c r="D240" s="1" t="s">
        <v>2</v>
      </c>
      <c r="E240" s="1"/>
      <c r="F240" s="1"/>
      <c r="G240" s="1"/>
      <c r="H240" s="1"/>
      <c r="I240" s="3"/>
    </row>
    <row r="241" spans="1:9" ht="14.45" customHeight="1" x14ac:dyDescent="0.25">
      <c r="A241" s="87" t="s">
        <v>109</v>
      </c>
      <c r="B241" s="87"/>
      <c r="C241" s="87"/>
      <c r="D241" s="1" t="s">
        <v>73</v>
      </c>
      <c r="E241" s="1"/>
      <c r="F241" s="1"/>
      <c r="G241" s="1"/>
      <c r="H241" s="1"/>
      <c r="I241" s="3"/>
    </row>
    <row r="242" spans="1:9" ht="14.45" customHeight="1" x14ac:dyDescent="0.25">
      <c r="A242" s="89" t="s">
        <v>110</v>
      </c>
      <c r="B242" s="89"/>
      <c r="C242" s="89"/>
      <c r="D242" s="90" t="s">
        <v>74</v>
      </c>
      <c r="E242" s="90"/>
      <c r="F242" s="90"/>
      <c r="G242" s="90"/>
      <c r="H242" s="1"/>
      <c r="I242" s="3"/>
    </row>
    <row r="243" spans="1:9" x14ac:dyDescent="0.25">
      <c r="A243" s="52" t="s">
        <v>3</v>
      </c>
      <c r="B243" s="52"/>
      <c r="C243" s="52"/>
      <c r="D243" s="90" t="s">
        <v>4</v>
      </c>
      <c r="E243" s="90"/>
      <c r="F243" s="1"/>
      <c r="G243" s="1"/>
      <c r="H243" s="52"/>
      <c r="I243" s="3"/>
    </row>
    <row r="244" spans="1:9" ht="15.75" x14ac:dyDescent="0.25">
      <c r="A244" s="86" t="s">
        <v>76</v>
      </c>
      <c r="B244" s="86"/>
      <c r="C244" s="86"/>
      <c r="D244" s="86"/>
      <c r="E244" s="86"/>
      <c r="F244" s="86"/>
      <c r="G244" s="86"/>
      <c r="H244" s="2"/>
      <c r="I244" s="3"/>
    </row>
    <row r="245" spans="1:9" ht="15.75" x14ac:dyDescent="0.25">
      <c r="A245" s="91" t="s">
        <v>68</v>
      </c>
      <c r="B245" s="91"/>
      <c r="C245" s="91"/>
      <c r="D245" s="91"/>
      <c r="E245" s="91"/>
      <c r="F245" s="91"/>
      <c r="G245" s="91"/>
      <c r="H245" s="114" t="s">
        <v>80</v>
      </c>
      <c r="I245" s="114"/>
    </row>
    <row r="246" spans="1:9" x14ac:dyDescent="0.25">
      <c r="A246" s="82" t="s">
        <v>59</v>
      </c>
      <c r="B246" s="82"/>
      <c r="C246" s="82"/>
      <c r="D246" s="82" t="s">
        <v>6</v>
      </c>
      <c r="E246" s="82"/>
      <c r="F246" s="82"/>
      <c r="G246" s="3"/>
      <c r="H246" s="3"/>
      <c r="I246" s="3"/>
    </row>
    <row r="247" spans="1:9" x14ac:dyDescent="0.25">
      <c r="A247" s="82" t="s">
        <v>7</v>
      </c>
      <c r="B247" s="82"/>
      <c r="C247" s="51"/>
      <c r="D247" s="51" t="s">
        <v>58</v>
      </c>
      <c r="E247" s="51"/>
      <c r="F247" s="51"/>
      <c r="G247" s="3"/>
      <c r="H247" s="3"/>
      <c r="I247" s="3"/>
    </row>
    <row r="248" spans="1:9" x14ac:dyDescent="0.25">
      <c r="A248" s="96" t="s">
        <v>9</v>
      </c>
      <c r="B248" s="96"/>
      <c r="C248" s="96"/>
      <c r="D248" s="96" t="s">
        <v>10</v>
      </c>
      <c r="E248" s="96"/>
      <c r="F248" s="96"/>
      <c r="G248" s="3"/>
      <c r="H248" s="3"/>
      <c r="I248" s="3"/>
    </row>
    <row r="249" spans="1:9" x14ac:dyDescent="0.25">
      <c r="A249" s="83" t="s">
        <v>11</v>
      </c>
      <c r="B249" s="78" t="s">
        <v>12</v>
      </c>
      <c r="C249" s="83" t="s">
        <v>13</v>
      </c>
      <c r="D249" s="83" t="s">
        <v>14</v>
      </c>
      <c r="E249" s="83" t="s">
        <v>25</v>
      </c>
      <c r="F249" s="83" t="s">
        <v>26</v>
      </c>
      <c r="G249" s="83"/>
      <c r="H249" s="83"/>
      <c r="I249" s="78" t="s">
        <v>27</v>
      </c>
    </row>
    <row r="250" spans="1:9" x14ac:dyDescent="0.25">
      <c r="A250" s="83"/>
      <c r="B250" s="78"/>
      <c r="C250" s="83"/>
      <c r="D250" s="83"/>
      <c r="E250" s="83"/>
      <c r="F250" s="50" t="s">
        <v>28</v>
      </c>
      <c r="G250" s="50" t="s">
        <v>29</v>
      </c>
      <c r="H250" s="50" t="s">
        <v>30</v>
      </c>
      <c r="I250" s="78"/>
    </row>
    <row r="251" spans="1:9" x14ac:dyDescent="0.25">
      <c r="A251" s="53" t="s">
        <v>81</v>
      </c>
      <c r="B251" s="54"/>
      <c r="C251" s="54"/>
      <c r="D251" s="54"/>
      <c r="E251" s="54"/>
      <c r="F251" s="54"/>
      <c r="G251" s="54"/>
      <c r="H251" s="54"/>
      <c r="I251" s="54"/>
    </row>
    <row r="252" spans="1:9" ht="22.5" x14ac:dyDescent="0.25">
      <c r="A252" s="5">
        <v>2008</v>
      </c>
      <c r="B252" s="5">
        <v>112</v>
      </c>
      <c r="C252" s="6" t="s">
        <v>94</v>
      </c>
      <c r="D252" s="5">
        <v>150</v>
      </c>
      <c r="E252" s="8">
        <v>11.4</v>
      </c>
      <c r="F252" s="11">
        <v>11.8</v>
      </c>
      <c r="G252" s="11">
        <v>11.2</v>
      </c>
      <c r="H252" s="11">
        <v>24.5</v>
      </c>
      <c r="I252" s="12">
        <f>F252*4.1+G252*9.3+H252*4.1</f>
        <v>252.98999999999998</v>
      </c>
    </row>
    <row r="253" spans="1:9" x14ac:dyDescent="0.25">
      <c r="A253" s="5">
        <v>2008</v>
      </c>
      <c r="B253" s="5">
        <v>431</v>
      </c>
      <c r="C253" s="6" t="s">
        <v>36</v>
      </c>
      <c r="D253" s="5">
        <v>200</v>
      </c>
      <c r="E253" s="29">
        <v>4.8600000000000003</v>
      </c>
      <c r="F253" s="11">
        <v>0</v>
      </c>
      <c r="G253" s="11">
        <v>0</v>
      </c>
      <c r="H253" s="11">
        <v>9.8000000000000007</v>
      </c>
      <c r="I253" s="12">
        <f>F253*4.1+G253*9.3+H253*4.1</f>
        <v>40.18</v>
      </c>
    </row>
    <row r="254" spans="1:9" x14ac:dyDescent="0.25">
      <c r="A254" s="5">
        <v>2008</v>
      </c>
      <c r="B254" s="5">
        <v>3</v>
      </c>
      <c r="C254" s="6" t="s">
        <v>16</v>
      </c>
      <c r="D254" s="5" t="s">
        <v>95</v>
      </c>
      <c r="E254" s="29">
        <v>21.17</v>
      </c>
      <c r="F254" s="11">
        <v>5.32</v>
      </c>
      <c r="G254" s="11">
        <v>4.1100000000000003</v>
      </c>
      <c r="H254" s="11">
        <v>20.6</v>
      </c>
      <c r="I254" s="12">
        <f>F254*4.1+G254*9.3+H254*4.1</f>
        <v>144.495</v>
      </c>
    </row>
    <row r="255" spans="1:9" x14ac:dyDescent="0.25">
      <c r="A255" s="5">
        <v>2008</v>
      </c>
      <c r="B255" s="5" t="s">
        <v>17</v>
      </c>
      <c r="C255" s="6" t="s">
        <v>52</v>
      </c>
      <c r="D255" s="5">
        <v>130</v>
      </c>
      <c r="E255" s="29">
        <v>19.5</v>
      </c>
      <c r="F255" s="11">
        <v>0.5</v>
      </c>
      <c r="G255" s="11">
        <v>0.5</v>
      </c>
      <c r="H255" s="11">
        <v>12.7</v>
      </c>
      <c r="I255" s="12">
        <f t="shared" ref="I255" si="56">F255*4.1+G255*9.3+H255*4.1</f>
        <v>58.769999999999996</v>
      </c>
    </row>
    <row r="256" spans="1:9" x14ac:dyDescent="0.25">
      <c r="A256" s="75" t="s">
        <v>19</v>
      </c>
      <c r="B256" s="76"/>
      <c r="C256" s="76"/>
      <c r="D256" s="7">
        <v>535</v>
      </c>
      <c r="E256" s="19">
        <f>SUM(E252:E255)</f>
        <v>56.930000000000007</v>
      </c>
      <c r="F256" s="13">
        <f>SUM(F252:F255)</f>
        <v>17.62</v>
      </c>
      <c r="G256" s="13">
        <f t="shared" ref="G256" si="57">SUM(G252:G255)</f>
        <v>15.809999999999999</v>
      </c>
      <c r="H256" s="13">
        <f>SUM(H252:H255)</f>
        <v>67.599999999999994</v>
      </c>
      <c r="I256" s="13">
        <f t="shared" ref="I256" si="58">SUM(I252:I255)</f>
        <v>496.43499999999995</v>
      </c>
    </row>
    <row r="257" spans="1:9" x14ac:dyDescent="0.25">
      <c r="A257" s="92" t="s">
        <v>75</v>
      </c>
      <c r="B257" s="80"/>
      <c r="C257" s="80"/>
      <c r="D257" s="79"/>
      <c r="E257" s="80"/>
      <c r="F257" s="79"/>
      <c r="G257" s="79"/>
      <c r="H257" s="79"/>
      <c r="I257" s="81"/>
    </row>
    <row r="258" spans="1:9" x14ac:dyDescent="0.25">
      <c r="A258" s="38"/>
      <c r="B258" s="38"/>
      <c r="C258" s="39" t="s">
        <v>69</v>
      </c>
      <c r="D258" s="42">
        <v>200</v>
      </c>
      <c r="E258" s="45">
        <v>16</v>
      </c>
      <c r="F258" s="44">
        <v>3</v>
      </c>
      <c r="G258" s="40">
        <v>3.2</v>
      </c>
      <c r="H258" s="40">
        <v>5.9</v>
      </c>
      <c r="I258" s="40">
        <f>F258*4.1+G258*9.3+H258*4.1</f>
        <v>66.25</v>
      </c>
    </row>
    <row r="259" spans="1:9" x14ac:dyDescent="0.25">
      <c r="A259" s="93" t="s">
        <v>19</v>
      </c>
      <c r="B259" s="94"/>
      <c r="C259" s="95"/>
      <c r="D259" s="43">
        <f>SUM(D258)</f>
        <v>200</v>
      </c>
      <c r="E259" s="46">
        <f>SUM(E258)</f>
        <v>16</v>
      </c>
      <c r="F259" s="41">
        <f t="shared" ref="F259:I259" si="59">SUM(F258)</f>
        <v>3</v>
      </c>
      <c r="G259" s="41">
        <f t="shared" si="59"/>
        <v>3.2</v>
      </c>
      <c r="H259" s="41">
        <f t="shared" si="59"/>
        <v>5.9</v>
      </c>
      <c r="I259" s="41">
        <f t="shared" si="59"/>
        <v>66.25</v>
      </c>
    </row>
    <row r="260" spans="1:9" x14ac:dyDescent="0.25">
      <c r="A260" s="55" t="s">
        <v>82</v>
      </c>
      <c r="B260" s="56"/>
      <c r="C260" s="56"/>
      <c r="D260" s="56"/>
      <c r="E260" s="56"/>
      <c r="F260" s="56"/>
      <c r="G260" s="56"/>
      <c r="H260" s="56"/>
      <c r="I260" s="56"/>
    </row>
    <row r="261" spans="1:9" x14ac:dyDescent="0.25">
      <c r="A261" s="47">
        <v>2008</v>
      </c>
      <c r="B261" s="47">
        <v>2</v>
      </c>
      <c r="C261" s="48" t="s">
        <v>20</v>
      </c>
      <c r="D261" s="47">
        <v>60</v>
      </c>
      <c r="E261" s="49">
        <v>12</v>
      </c>
      <c r="F261" s="40">
        <v>0.5</v>
      </c>
      <c r="G261" s="40">
        <v>0.1</v>
      </c>
      <c r="H261" s="40">
        <v>1</v>
      </c>
      <c r="I261" s="40">
        <f t="shared" ref="I261" si="60">F261*4.1+G261*9.3+H261*4.1</f>
        <v>7.08</v>
      </c>
    </row>
    <row r="262" spans="1:9" ht="22.5" x14ac:dyDescent="0.25">
      <c r="A262" s="5">
        <v>2011</v>
      </c>
      <c r="B262" s="5">
        <v>102</v>
      </c>
      <c r="C262" s="6" t="s">
        <v>96</v>
      </c>
      <c r="D262" s="5">
        <v>250</v>
      </c>
      <c r="E262" s="29">
        <v>16.75</v>
      </c>
      <c r="F262" s="11">
        <v>4.3</v>
      </c>
      <c r="G262" s="11">
        <v>6.2</v>
      </c>
      <c r="H262" s="11">
        <v>38.700000000000003</v>
      </c>
      <c r="I262" s="12">
        <f>F262*4.1+G262*9.3+H262*4.1</f>
        <v>233.95999999999998</v>
      </c>
    </row>
    <row r="263" spans="1:9" x14ac:dyDescent="0.25">
      <c r="A263" s="5">
        <v>2008</v>
      </c>
      <c r="B263" s="5">
        <v>272</v>
      </c>
      <c r="C263" s="6" t="s">
        <v>97</v>
      </c>
      <c r="D263" s="5">
        <v>100</v>
      </c>
      <c r="E263" s="8">
        <v>44.04</v>
      </c>
      <c r="F263" s="11">
        <v>14.4</v>
      </c>
      <c r="G263" s="11">
        <v>14.7</v>
      </c>
      <c r="H263" s="11">
        <v>4.9000000000000004</v>
      </c>
      <c r="I263" s="12">
        <f t="shared" ref="I263:I266" si="61">F263*4.1+G263*9.3+H263*4.1</f>
        <v>215.84</v>
      </c>
    </row>
    <row r="264" spans="1:9" ht="22.5" x14ac:dyDescent="0.25">
      <c r="A264" s="5">
        <v>2011</v>
      </c>
      <c r="B264" s="5">
        <v>305</v>
      </c>
      <c r="C264" s="6" t="s">
        <v>38</v>
      </c>
      <c r="D264" s="5">
        <v>150</v>
      </c>
      <c r="E264" s="29">
        <v>11.25</v>
      </c>
      <c r="F264" s="11">
        <v>3.6</v>
      </c>
      <c r="G264" s="11">
        <v>4.7</v>
      </c>
      <c r="H264" s="11">
        <v>32.700000000000003</v>
      </c>
      <c r="I264" s="12">
        <f t="shared" si="61"/>
        <v>192.54</v>
      </c>
    </row>
    <row r="265" spans="1:9" x14ac:dyDescent="0.25">
      <c r="A265" s="5">
        <v>2008</v>
      </c>
      <c r="B265" s="5">
        <v>436</v>
      </c>
      <c r="C265" s="6" t="s">
        <v>21</v>
      </c>
      <c r="D265" s="5">
        <v>180</v>
      </c>
      <c r="E265" s="29">
        <v>4.97</v>
      </c>
      <c r="F265" s="11">
        <v>0.1</v>
      </c>
      <c r="G265" s="11">
        <v>0</v>
      </c>
      <c r="H265" s="11">
        <v>14.9</v>
      </c>
      <c r="I265" s="12">
        <f t="shared" si="61"/>
        <v>61.499999999999993</v>
      </c>
    </row>
    <row r="266" spans="1:9" x14ac:dyDescent="0.25">
      <c r="A266" s="5">
        <v>2008</v>
      </c>
      <c r="B266" s="5" t="s">
        <v>17</v>
      </c>
      <c r="C266" s="6" t="s">
        <v>22</v>
      </c>
      <c r="D266" s="5">
        <v>20</v>
      </c>
      <c r="E266" s="8">
        <v>2.06</v>
      </c>
      <c r="F266" s="11">
        <v>1.3</v>
      </c>
      <c r="G266" s="11">
        <v>0.2</v>
      </c>
      <c r="H266" s="11">
        <v>8.5</v>
      </c>
      <c r="I266" s="12">
        <f t="shared" si="61"/>
        <v>42.039999999999992</v>
      </c>
    </row>
    <row r="267" spans="1:9" x14ac:dyDescent="0.25">
      <c r="A267" s="75" t="s">
        <v>19</v>
      </c>
      <c r="B267" s="76"/>
      <c r="C267" s="76"/>
      <c r="D267" s="7">
        <f>SUM(D261:D266)</f>
        <v>760</v>
      </c>
      <c r="E267" s="23">
        <f>SUM(E261:E266)</f>
        <v>91.07</v>
      </c>
      <c r="F267" s="58">
        <f>SUM(F261:F266)</f>
        <v>24.200000000000003</v>
      </c>
      <c r="G267" s="58">
        <f t="shared" ref="G267:I267" si="62">SUM(G261:G266)</f>
        <v>25.9</v>
      </c>
      <c r="H267" s="58">
        <f t="shared" si="62"/>
        <v>100.70000000000002</v>
      </c>
      <c r="I267" s="58">
        <f t="shared" si="62"/>
        <v>752.95999999999992</v>
      </c>
    </row>
    <row r="268" spans="1:9" x14ac:dyDescent="0.25">
      <c r="A268" s="75" t="s">
        <v>23</v>
      </c>
      <c r="B268" s="76"/>
      <c r="C268" s="76"/>
      <c r="D268" s="76"/>
      <c r="E268" s="59">
        <f>E267+E256+E259</f>
        <v>164</v>
      </c>
      <c r="F268" s="60">
        <f>F267+F256+F259</f>
        <v>44.820000000000007</v>
      </c>
      <c r="G268" s="60">
        <f t="shared" ref="G268:I268" si="63">G267+G256+G259</f>
        <v>44.91</v>
      </c>
      <c r="H268" s="60">
        <f t="shared" si="63"/>
        <v>174.20000000000002</v>
      </c>
      <c r="I268" s="60">
        <f t="shared" si="63"/>
        <v>1315.645</v>
      </c>
    </row>
    <row r="269" spans="1:9" x14ac:dyDescent="0.25">
      <c r="A269" s="75" t="s">
        <v>24</v>
      </c>
      <c r="B269" s="76"/>
      <c r="C269" s="76"/>
      <c r="D269" s="76"/>
      <c r="E269" s="31">
        <f>164-E268</f>
        <v>0</v>
      </c>
      <c r="F269" s="61">
        <v>1</v>
      </c>
      <c r="G269" s="61">
        <v>1</v>
      </c>
      <c r="H269" s="61">
        <v>4</v>
      </c>
      <c r="I269" s="15" t="s">
        <v>17</v>
      </c>
    </row>
    <row r="270" spans="1:9" x14ac:dyDescent="0.25">
      <c r="A270" s="77" t="s">
        <v>9</v>
      </c>
      <c r="B270" s="77"/>
      <c r="C270" s="77"/>
      <c r="D270" s="88" t="s">
        <v>31</v>
      </c>
      <c r="E270" s="88"/>
      <c r="F270" s="88"/>
      <c r="G270" s="16"/>
      <c r="H270" s="17"/>
      <c r="I270" s="22"/>
    </row>
    <row r="271" spans="1:9" ht="10.9" customHeight="1" x14ac:dyDescent="0.25">
      <c r="A271" s="53" t="s">
        <v>81</v>
      </c>
      <c r="B271" s="54"/>
      <c r="C271" s="54"/>
      <c r="D271" s="54"/>
      <c r="E271" s="54"/>
      <c r="F271" s="54"/>
      <c r="G271" s="54"/>
      <c r="H271" s="54"/>
      <c r="I271" s="54"/>
    </row>
    <row r="272" spans="1:9" ht="22.5" x14ac:dyDescent="0.25">
      <c r="A272" s="5">
        <v>2008</v>
      </c>
      <c r="B272" s="5">
        <v>112</v>
      </c>
      <c r="C272" s="6" t="s">
        <v>94</v>
      </c>
      <c r="D272" s="5">
        <v>200</v>
      </c>
      <c r="E272" s="8">
        <v>16.66</v>
      </c>
      <c r="F272" s="11">
        <v>16.7</v>
      </c>
      <c r="G272" s="11">
        <v>10.6</v>
      </c>
      <c r="H272" s="11">
        <v>37.200000000000003</v>
      </c>
      <c r="I272" s="12">
        <f>F272*4.1+G272*9.3+H272*4.1</f>
        <v>319.57</v>
      </c>
    </row>
    <row r="273" spans="1:9" x14ac:dyDescent="0.25">
      <c r="A273" s="5">
        <v>2008</v>
      </c>
      <c r="B273" s="5">
        <v>431</v>
      </c>
      <c r="C273" s="6" t="s">
        <v>36</v>
      </c>
      <c r="D273" s="5">
        <v>200</v>
      </c>
      <c r="E273" s="29">
        <v>4.8600000000000003</v>
      </c>
      <c r="F273" s="11">
        <v>0</v>
      </c>
      <c r="G273" s="11">
        <v>0</v>
      </c>
      <c r="H273" s="11">
        <v>9.8000000000000007</v>
      </c>
      <c r="I273" s="12">
        <f>F273*4.1+G273*9.3+H273*4.1</f>
        <v>40.18</v>
      </c>
    </row>
    <row r="274" spans="1:9" x14ac:dyDescent="0.25">
      <c r="A274" s="5">
        <v>2011</v>
      </c>
      <c r="B274" s="5">
        <v>1</v>
      </c>
      <c r="C274" s="6" t="s">
        <v>47</v>
      </c>
      <c r="D274" s="33" t="s">
        <v>111</v>
      </c>
      <c r="E274" s="29">
        <v>10.16</v>
      </c>
      <c r="F274" s="11">
        <v>1.6</v>
      </c>
      <c r="G274" s="11">
        <v>8.8000000000000007</v>
      </c>
      <c r="H274" s="11">
        <v>10.4</v>
      </c>
      <c r="I274" s="12">
        <f t="shared" ref="I274:I275" si="64">F274*4.1+G274*9.3+H274*4.1</f>
        <v>131.04000000000002</v>
      </c>
    </row>
    <row r="275" spans="1:9" x14ac:dyDescent="0.25">
      <c r="A275" s="5">
        <v>2008</v>
      </c>
      <c r="B275" s="5" t="s">
        <v>17</v>
      </c>
      <c r="C275" s="6" t="s">
        <v>18</v>
      </c>
      <c r="D275" s="5">
        <v>100</v>
      </c>
      <c r="E275" s="29">
        <v>15</v>
      </c>
      <c r="F275" s="11">
        <v>0.4</v>
      </c>
      <c r="G275" s="11">
        <v>0.4</v>
      </c>
      <c r="H275" s="11">
        <v>9.8000000000000007</v>
      </c>
      <c r="I275" s="12">
        <f t="shared" si="64"/>
        <v>45.54</v>
      </c>
    </row>
    <row r="276" spans="1:9" x14ac:dyDescent="0.25">
      <c r="A276" s="75" t="s">
        <v>19</v>
      </c>
      <c r="B276" s="76"/>
      <c r="C276" s="76"/>
      <c r="D276" s="7">
        <v>550</v>
      </c>
      <c r="E276" s="19">
        <f>SUM(E272:E275)</f>
        <v>46.68</v>
      </c>
      <c r="F276" s="13">
        <f>SUM(F272:F275)</f>
        <v>18.7</v>
      </c>
      <c r="G276" s="13">
        <f t="shared" ref="G276" si="65">SUM(G272:G275)</f>
        <v>19.799999999999997</v>
      </c>
      <c r="H276" s="13">
        <f>SUM(H272:H275)</f>
        <v>67.2</v>
      </c>
      <c r="I276" s="13">
        <f t="shared" ref="I276" si="66">SUM(I272:I275)</f>
        <v>536.33000000000004</v>
      </c>
    </row>
    <row r="277" spans="1:9" x14ac:dyDescent="0.25">
      <c r="A277" s="55" t="s">
        <v>82</v>
      </c>
      <c r="B277" s="56"/>
      <c r="C277" s="56"/>
      <c r="D277" s="56"/>
      <c r="E277" s="56"/>
      <c r="F277" s="56"/>
      <c r="G277" s="56"/>
      <c r="H277" s="56"/>
      <c r="I277" s="56"/>
    </row>
    <row r="278" spans="1:9" x14ac:dyDescent="0.25">
      <c r="A278" s="47">
        <v>2008</v>
      </c>
      <c r="B278" s="47">
        <v>2</v>
      </c>
      <c r="C278" s="48" t="s">
        <v>20</v>
      </c>
      <c r="D278" s="47">
        <v>100</v>
      </c>
      <c r="E278" s="49">
        <v>20</v>
      </c>
      <c r="F278" s="40">
        <v>1.4</v>
      </c>
      <c r="G278" s="40">
        <v>0.2</v>
      </c>
      <c r="H278" s="40">
        <v>8.3000000000000007</v>
      </c>
      <c r="I278" s="40">
        <f>F278*4.1+G278*9.3+H278*4.1</f>
        <v>41.63</v>
      </c>
    </row>
    <row r="279" spans="1:9" ht="22.5" x14ac:dyDescent="0.25">
      <c r="A279" s="5">
        <v>2011</v>
      </c>
      <c r="B279" s="5">
        <v>102</v>
      </c>
      <c r="C279" s="6" t="s">
        <v>96</v>
      </c>
      <c r="D279" s="5">
        <v>250</v>
      </c>
      <c r="E279" s="29">
        <v>16.75</v>
      </c>
      <c r="F279" s="11">
        <v>4.3</v>
      </c>
      <c r="G279" s="11">
        <v>6.2</v>
      </c>
      <c r="H279" s="11">
        <v>38.700000000000003</v>
      </c>
      <c r="I279" s="12">
        <f>F279*4.1+G279*9.3+H279*4.1</f>
        <v>233.95999999999998</v>
      </c>
    </row>
    <row r="280" spans="1:9" x14ac:dyDescent="0.25">
      <c r="A280" s="5">
        <v>2008</v>
      </c>
      <c r="B280" s="5">
        <v>272</v>
      </c>
      <c r="C280" s="6" t="s">
        <v>97</v>
      </c>
      <c r="D280" s="5">
        <v>100</v>
      </c>
      <c r="E280" s="8">
        <v>44.04</v>
      </c>
      <c r="F280" s="11">
        <v>14.4</v>
      </c>
      <c r="G280" s="11">
        <v>14.7</v>
      </c>
      <c r="H280" s="11">
        <v>4.9000000000000004</v>
      </c>
      <c r="I280" s="12">
        <f t="shared" ref="I280:I283" si="67">F280*4.1+G280*9.3+H280*4.1</f>
        <v>215.84</v>
      </c>
    </row>
    <row r="281" spans="1:9" ht="22.5" x14ac:dyDescent="0.25">
      <c r="A281" s="5">
        <v>2011</v>
      </c>
      <c r="B281" s="5">
        <v>305</v>
      </c>
      <c r="C281" s="6" t="s">
        <v>38</v>
      </c>
      <c r="D281" s="5">
        <v>180</v>
      </c>
      <c r="E281" s="29">
        <v>13.5</v>
      </c>
      <c r="F281" s="11">
        <v>5.9</v>
      </c>
      <c r="G281" s="11">
        <v>6.3</v>
      </c>
      <c r="H281" s="11">
        <v>42.1</v>
      </c>
      <c r="I281" s="12">
        <f t="shared" si="67"/>
        <v>255.39</v>
      </c>
    </row>
    <row r="282" spans="1:9" x14ac:dyDescent="0.25">
      <c r="A282" s="5">
        <v>2008</v>
      </c>
      <c r="B282" s="5">
        <v>436</v>
      </c>
      <c r="C282" s="6" t="s">
        <v>21</v>
      </c>
      <c r="D282" s="5">
        <v>180</v>
      </c>
      <c r="E282" s="29">
        <v>4.97</v>
      </c>
      <c r="F282" s="11">
        <v>0.1</v>
      </c>
      <c r="G282" s="11">
        <v>0</v>
      </c>
      <c r="H282" s="11">
        <v>14.9</v>
      </c>
      <c r="I282" s="12">
        <f t="shared" si="67"/>
        <v>61.499999999999993</v>
      </c>
    </row>
    <row r="283" spans="1:9" x14ac:dyDescent="0.25">
      <c r="A283" s="5">
        <v>2008</v>
      </c>
      <c r="B283" s="5" t="s">
        <v>17</v>
      </c>
      <c r="C283" s="6" t="s">
        <v>22</v>
      </c>
      <c r="D283" s="5">
        <v>20</v>
      </c>
      <c r="E283" s="8">
        <v>2.06</v>
      </c>
      <c r="F283" s="11">
        <v>1.3</v>
      </c>
      <c r="G283" s="11">
        <v>0.2</v>
      </c>
      <c r="H283" s="11">
        <v>8.5</v>
      </c>
      <c r="I283" s="12">
        <f t="shared" si="67"/>
        <v>42.039999999999992</v>
      </c>
    </row>
    <row r="284" spans="1:9" x14ac:dyDescent="0.25">
      <c r="A284" s="75"/>
      <c r="B284" s="76"/>
      <c r="C284" s="117"/>
      <c r="D284" s="7">
        <f>SUM(D278:D283)</f>
        <v>830</v>
      </c>
      <c r="E284" s="19">
        <f>SUM(E278:E283)</f>
        <v>101.32</v>
      </c>
      <c r="F284" s="13">
        <f>SUM(F278:F283)</f>
        <v>27.400000000000002</v>
      </c>
      <c r="G284" s="13">
        <f t="shared" ref="G284" si="68">SUM(G278:G283)</f>
        <v>27.6</v>
      </c>
      <c r="H284" s="13">
        <f>SUM(H278:H283)</f>
        <v>117.4</v>
      </c>
      <c r="I284" s="13">
        <f t="shared" ref="I284" si="69">SUM(I278:I283)</f>
        <v>850.3599999999999</v>
      </c>
    </row>
    <row r="285" spans="1:9" x14ac:dyDescent="0.25">
      <c r="A285" s="99"/>
      <c r="B285" s="100"/>
      <c r="C285" s="100"/>
      <c r="D285" s="101"/>
      <c r="E285" s="19">
        <f>E284+E276</f>
        <v>148</v>
      </c>
      <c r="F285" s="13">
        <f>F276+F284</f>
        <v>46.1</v>
      </c>
      <c r="G285" s="13">
        <f t="shared" ref="G285:I285" si="70">G276+G284</f>
        <v>47.4</v>
      </c>
      <c r="H285" s="13">
        <f t="shared" si="70"/>
        <v>184.60000000000002</v>
      </c>
      <c r="I285" s="13">
        <f t="shared" si="70"/>
        <v>1386.69</v>
      </c>
    </row>
    <row r="286" spans="1:9" x14ac:dyDescent="0.25">
      <c r="A286" s="75"/>
      <c r="B286" s="76"/>
      <c r="C286" s="76"/>
      <c r="D286" s="85"/>
      <c r="E286" s="57">
        <f>148-E285</f>
        <v>0</v>
      </c>
      <c r="F286" s="14">
        <v>1</v>
      </c>
      <c r="G286" s="14">
        <v>1</v>
      </c>
      <c r="H286" s="14">
        <v>4</v>
      </c>
      <c r="I286" s="15" t="s">
        <v>17</v>
      </c>
    </row>
    <row r="287" spans="1:9" x14ac:dyDescent="0.25">
      <c r="A287" s="84" t="s">
        <v>0</v>
      </c>
      <c r="B287" s="84"/>
      <c r="C287" s="84"/>
      <c r="D287" s="1" t="s">
        <v>1</v>
      </c>
      <c r="E287" s="1"/>
      <c r="F287" s="1"/>
      <c r="G287" s="1"/>
      <c r="H287" s="1"/>
      <c r="I287" s="3"/>
    </row>
    <row r="288" spans="1:9" x14ac:dyDescent="0.25">
      <c r="A288" s="84" t="s">
        <v>2</v>
      </c>
      <c r="B288" s="84"/>
      <c r="C288" s="84"/>
      <c r="D288" s="1" t="s">
        <v>2</v>
      </c>
      <c r="E288" s="1"/>
      <c r="F288" s="1"/>
      <c r="G288" s="1"/>
      <c r="H288" s="1"/>
      <c r="I288" s="3"/>
    </row>
    <row r="289" spans="1:9" ht="14.45" customHeight="1" x14ac:dyDescent="0.25">
      <c r="A289" s="87" t="s">
        <v>109</v>
      </c>
      <c r="B289" s="87"/>
      <c r="C289" s="87"/>
      <c r="D289" s="1" t="s">
        <v>73</v>
      </c>
      <c r="E289" s="1"/>
      <c r="F289" s="1"/>
      <c r="G289" s="1"/>
      <c r="H289" s="1"/>
      <c r="I289" s="3"/>
    </row>
    <row r="290" spans="1:9" ht="14.45" customHeight="1" x14ac:dyDescent="0.25">
      <c r="A290" s="89" t="s">
        <v>110</v>
      </c>
      <c r="B290" s="89"/>
      <c r="C290" s="89"/>
      <c r="D290" s="90" t="s">
        <v>74</v>
      </c>
      <c r="E290" s="90"/>
      <c r="F290" s="90"/>
      <c r="G290" s="90"/>
      <c r="H290" s="1"/>
      <c r="I290" s="3"/>
    </row>
    <row r="291" spans="1:9" x14ac:dyDescent="0.25">
      <c r="A291" s="52" t="s">
        <v>3</v>
      </c>
      <c r="B291" s="52"/>
      <c r="C291" s="52"/>
      <c r="D291" s="90" t="s">
        <v>4</v>
      </c>
      <c r="E291" s="90"/>
      <c r="F291" s="1"/>
      <c r="G291" s="1"/>
      <c r="H291" s="52"/>
      <c r="I291" s="3"/>
    </row>
    <row r="292" spans="1:9" ht="15.75" x14ac:dyDescent="0.25">
      <c r="A292" s="86" t="s">
        <v>76</v>
      </c>
      <c r="B292" s="86"/>
      <c r="C292" s="86"/>
      <c r="D292" s="86"/>
      <c r="E292" s="86"/>
      <c r="F292" s="86"/>
      <c r="G292" s="86"/>
      <c r="H292" s="2"/>
      <c r="I292" s="3"/>
    </row>
    <row r="293" spans="1:9" ht="15.75" x14ac:dyDescent="0.25">
      <c r="A293" s="91" t="s">
        <v>68</v>
      </c>
      <c r="B293" s="91"/>
      <c r="C293" s="91"/>
      <c r="D293" s="91"/>
      <c r="E293" s="91"/>
      <c r="F293" s="91"/>
      <c r="G293" s="91"/>
      <c r="H293" s="114" t="s">
        <v>80</v>
      </c>
      <c r="I293" s="114"/>
    </row>
    <row r="294" spans="1:9" x14ac:dyDescent="0.25">
      <c r="A294" s="82" t="s">
        <v>57</v>
      </c>
      <c r="B294" s="82"/>
      <c r="C294" s="82"/>
      <c r="D294" s="82" t="s">
        <v>35</v>
      </c>
      <c r="E294" s="82"/>
      <c r="F294" s="82"/>
      <c r="G294" s="3"/>
      <c r="H294" s="3"/>
      <c r="I294" s="3"/>
    </row>
    <row r="295" spans="1:9" x14ac:dyDescent="0.25">
      <c r="A295" s="82" t="s">
        <v>7</v>
      </c>
      <c r="B295" s="82"/>
      <c r="C295" s="51"/>
      <c r="D295" s="51" t="s">
        <v>58</v>
      </c>
      <c r="E295" s="51"/>
      <c r="F295" s="51"/>
      <c r="G295" s="3"/>
      <c r="H295" s="3"/>
      <c r="I295" s="3"/>
    </row>
    <row r="296" spans="1:9" x14ac:dyDescent="0.25">
      <c r="A296" s="96" t="s">
        <v>9</v>
      </c>
      <c r="B296" s="96"/>
      <c r="C296" s="96"/>
      <c r="D296" s="96" t="s">
        <v>10</v>
      </c>
      <c r="E296" s="96"/>
      <c r="F296" s="96"/>
      <c r="G296" s="3"/>
      <c r="H296" s="3"/>
      <c r="I296" s="3"/>
    </row>
    <row r="297" spans="1:9" x14ac:dyDescent="0.25">
      <c r="A297" s="83" t="s">
        <v>11</v>
      </c>
      <c r="B297" s="78" t="s">
        <v>12</v>
      </c>
      <c r="C297" s="83" t="s">
        <v>13</v>
      </c>
      <c r="D297" s="83" t="s">
        <v>14</v>
      </c>
      <c r="E297" s="83" t="s">
        <v>25</v>
      </c>
      <c r="F297" s="83" t="s">
        <v>26</v>
      </c>
      <c r="G297" s="83"/>
      <c r="H297" s="83"/>
      <c r="I297" s="78" t="s">
        <v>27</v>
      </c>
    </row>
    <row r="298" spans="1:9" x14ac:dyDescent="0.25">
      <c r="A298" s="83"/>
      <c r="B298" s="78"/>
      <c r="C298" s="83"/>
      <c r="D298" s="83"/>
      <c r="E298" s="83"/>
      <c r="F298" s="50" t="s">
        <v>28</v>
      </c>
      <c r="G298" s="50" t="s">
        <v>29</v>
      </c>
      <c r="H298" s="50" t="s">
        <v>30</v>
      </c>
      <c r="I298" s="78"/>
    </row>
    <row r="299" spans="1:9" x14ac:dyDescent="0.25">
      <c r="A299" s="53" t="s">
        <v>81</v>
      </c>
      <c r="B299" s="54"/>
      <c r="C299" s="54"/>
      <c r="D299" s="54"/>
      <c r="E299" s="54"/>
      <c r="F299" s="54"/>
      <c r="G299" s="54"/>
      <c r="H299" s="54"/>
      <c r="I299" s="54"/>
    </row>
    <row r="300" spans="1:9" ht="22.5" x14ac:dyDescent="0.25">
      <c r="A300" s="5">
        <v>2008</v>
      </c>
      <c r="B300" s="5">
        <v>214</v>
      </c>
      <c r="C300" s="6" t="s">
        <v>98</v>
      </c>
      <c r="D300" s="5">
        <v>150</v>
      </c>
      <c r="E300" s="8">
        <v>45.33</v>
      </c>
      <c r="F300" s="11">
        <v>14.2</v>
      </c>
      <c r="G300" s="11">
        <v>15.8</v>
      </c>
      <c r="H300" s="11">
        <v>22.4</v>
      </c>
      <c r="I300" s="12">
        <f>F300*4.1+G300*9.3+H300*4.1</f>
        <v>297</v>
      </c>
    </row>
    <row r="301" spans="1:9" x14ac:dyDescent="0.25">
      <c r="A301" s="5">
        <v>2008</v>
      </c>
      <c r="B301" s="5">
        <v>430</v>
      </c>
      <c r="C301" s="6" t="s">
        <v>15</v>
      </c>
      <c r="D301" s="5">
        <v>200</v>
      </c>
      <c r="E301" s="29">
        <v>2.5</v>
      </c>
      <c r="F301" s="11">
        <v>0</v>
      </c>
      <c r="G301" s="11">
        <v>0</v>
      </c>
      <c r="H301" s="11">
        <v>9.6999999999999993</v>
      </c>
      <c r="I301" s="12">
        <f t="shared" ref="I301" si="71">F301*4.1+G301*9.3+H301*4.1</f>
        <v>39.769999999999996</v>
      </c>
    </row>
    <row r="302" spans="1:9" x14ac:dyDescent="0.25">
      <c r="A302" s="5">
        <v>2008</v>
      </c>
      <c r="B302" s="5" t="s">
        <v>17</v>
      </c>
      <c r="C302" s="6" t="s">
        <v>51</v>
      </c>
      <c r="D302" s="5">
        <v>50</v>
      </c>
      <c r="E302" s="8">
        <v>7.9</v>
      </c>
      <c r="F302" s="11">
        <v>3.8</v>
      </c>
      <c r="G302" s="11">
        <v>1.5</v>
      </c>
      <c r="H302" s="11">
        <v>25.7</v>
      </c>
      <c r="I302" s="12">
        <f>F302*4.1+G302*9.3+H302*4.1</f>
        <v>134.89999999999998</v>
      </c>
    </row>
    <row r="303" spans="1:9" x14ac:dyDescent="0.25">
      <c r="A303" s="5">
        <v>2008</v>
      </c>
      <c r="B303" s="5" t="s">
        <v>17</v>
      </c>
      <c r="C303" s="6" t="s">
        <v>18</v>
      </c>
      <c r="D303" s="5">
        <v>100</v>
      </c>
      <c r="E303" s="29">
        <v>15</v>
      </c>
      <c r="F303" s="11">
        <v>0.4</v>
      </c>
      <c r="G303" s="11">
        <v>0.4</v>
      </c>
      <c r="H303" s="11">
        <v>9.8000000000000007</v>
      </c>
      <c r="I303" s="12">
        <f t="shared" ref="I303" si="72">F303*4.1+G303*9.3+H303*4.1</f>
        <v>45.54</v>
      </c>
    </row>
    <row r="304" spans="1:9" x14ac:dyDescent="0.25">
      <c r="A304" s="75" t="s">
        <v>19</v>
      </c>
      <c r="B304" s="76"/>
      <c r="C304" s="76"/>
      <c r="D304" s="7">
        <f>SUM(D300:D303)</f>
        <v>500</v>
      </c>
      <c r="E304" s="19">
        <f>SUM(E300:E303)</f>
        <v>70.72999999999999</v>
      </c>
      <c r="F304" s="13">
        <f>SUM(F300:F303)</f>
        <v>18.399999999999999</v>
      </c>
      <c r="G304" s="13">
        <f t="shared" ref="G304:I304" si="73">SUM(G300:G303)</f>
        <v>17.7</v>
      </c>
      <c r="H304" s="13">
        <f>SUM(H300:H303)</f>
        <v>67.599999999999994</v>
      </c>
      <c r="I304" s="13">
        <f t="shared" si="73"/>
        <v>517.20999999999992</v>
      </c>
    </row>
    <row r="305" spans="1:9" x14ac:dyDescent="0.25">
      <c r="A305" s="92" t="s">
        <v>75</v>
      </c>
      <c r="B305" s="80"/>
      <c r="C305" s="80"/>
      <c r="D305" s="79"/>
      <c r="E305" s="80"/>
      <c r="F305" s="79"/>
      <c r="G305" s="79"/>
      <c r="H305" s="79"/>
      <c r="I305" s="81"/>
    </row>
    <row r="306" spans="1:9" x14ac:dyDescent="0.25">
      <c r="A306" s="38"/>
      <c r="B306" s="38"/>
      <c r="C306" s="39" t="s">
        <v>69</v>
      </c>
      <c r="D306" s="42">
        <v>200</v>
      </c>
      <c r="E306" s="45">
        <v>16</v>
      </c>
      <c r="F306" s="44">
        <v>3</v>
      </c>
      <c r="G306" s="40">
        <v>3.2</v>
      </c>
      <c r="H306" s="40">
        <v>5.9</v>
      </c>
      <c r="I306" s="40">
        <f>F306*4.1+G306*9.3+H306*4.1</f>
        <v>66.25</v>
      </c>
    </row>
    <row r="307" spans="1:9" x14ac:dyDescent="0.25">
      <c r="A307" s="93" t="s">
        <v>19</v>
      </c>
      <c r="B307" s="94"/>
      <c r="C307" s="95"/>
      <c r="D307" s="43">
        <f>SUM(D306)</f>
        <v>200</v>
      </c>
      <c r="E307" s="46">
        <f>SUM(E306)</f>
        <v>16</v>
      </c>
      <c r="F307" s="41">
        <f t="shared" ref="F307:I307" si="74">SUM(F306)</f>
        <v>3</v>
      </c>
      <c r="G307" s="41">
        <f t="shared" si="74"/>
        <v>3.2</v>
      </c>
      <c r="H307" s="41">
        <f t="shared" si="74"/>
        <v>5.9</v>
      </c>
      <c r="I307" s="41">
        <f t="shared" si="74"/>
        <v>66.25</v>
      </c>
    </row>
    <row r="308" spans="1:9" x14ac:dyDescent="0.25">
      <c r="A308" s="55" t="s">
        <v>82</v>
      </c>
      <c r="B308" s="56"/>
      <c r="C308" s="56"/>
      <c r="D308" s="56"/>
      <c r="E308" s="56"/>
      <c r="F308" s="56"/>
      <c r="G308" s="56"/>
      <c r="H308" s="56"/>
      <c r="I308" s="56"/>
    </row>
    <row r="309" spans="1:9" x14ac:dyDescent="0.25">
      <c r="A309" s="5">
        <v>2011</v>
      </c>
      <c r="B309" s="5">
        <v>47</v>
      </c>
      <c r="C309" s="6" t="s">
        <v>41</v>
      </c>
      <c r="D309" s="5">
        <v>60</v>
      </c>
      <c r="E309" s="29">
        <v>8.51</v>
      </c>
      <c r="F309" s="11">
        <v>1</v>
      </c>
      <c r="G309" s="11">
        <v>1.9</v>
      </c>
      <c r="H309" s="11">
        <v>3.7</v>
      </c>
      <c r="I309" s="12">
        <f>F309*4.1+G309*9.3+H309*4.1</f>
        <v>36.940000000000005</v>
      </c>
    </row>
    <row r="310" spans="1:9" x14ac:dyDescent="0.25">
      <c r="A310" s="5">
        <v>2011</v>
      </c>
      <c r="B310" s="5">
        <v>94</v>
      </c>
      <c r="C310" s="6" t="s">
        <v>70</v>
      </c>
      <c r="D310" s="5">
        <v>250</v>
      </c>
      <c r="E310" s="29">
        <v>18.78</v>
      </c>
      <c r="F310" s="11">
        <v>7.7</v>
      </c>
      <c r="G310" s="11">
        <v>6.9</v>
      </c>
      <c r="H310" s="11">
        <v>35.1</v>
      </c>
      <c r="I310" s="12">
        <f t="shared" ref="I310:I314" si="75">F310*4.1+G310*9.3+H310*4.1</f>
        <v>239.64999999999998</v>
      </c>
    </row>
    <row r="311" spans="1:9" ht="22.5" x14ac:dyDescent="0.25">
      <c r="A311" s="5">
        <v>2008</v>
      </c>
      <c r="B311" s="5">
        <v>298</v>
      </c>
      <c r="C311" s="6" t="s">
        <v>99</v>
      </c>
      <c r="D311" s="5">
        <v>100</v>
      </c>
      <c r="E311" s="8">
        <v>34.42</v>
      </c>
      <c r="F311" s="11">
        <v>6.2</v>
      </c>
      <c r="G311" s="11">
        <v>11.2</v>
      </c>
      <c r="H311" s="11">
        <v>12.8</v>
      </c>
      <c r="I311" s="12">
        <f t="shared" si="75"/>
        <v>182.05999999999997</v>
      </c>
    </row>
    <row r="312" spans="1:9" x14ac:dyDescent="0.25">
      <c r="A312" s="5">
        <v>2008</v>
      </c>
      <c r="B312" s="5">
        <v>323</v>
      </c>
      <c r="C312" s="6" t="s">
        <v>50</v>
      </c>
      <c r="D312" s="5">
        <v>150</v>
      </c>
      <c r="E312" s="29">
        <v>8.32</v>
      </c>
      <c r="F312" s="11">
        <v>8.4</v>
      </c>
      <c r="G312" s="11">
        <v>4.2</v>
      </c>
      <c r="H312" s="11">
        <v>38.200000000000003</v>
      </c>
      <c r="I312" s="12">
        <f t="shared" si="75"/>
        <v>230.12</v>
      </c>
    </row>
    <row r="313" spans="1:9" x14ac:dyDescent="0.25">
      <c r="A313" s="5">
        <v>2008</v>
      </c>
      <c r="B313" s="5">
        <v>438</v>
      </c>
      <c r="C313" s="6" t="s">
        <v>55</v>
      </c>
      <c r="D313" s="5">
        <v>180</v>
      </c>
      <c r="E313" s="29">
        <v>5.18</v>
      </c>
      <c r="F313" s="11">
        <v>0.1</v>
      </c>
      <c r="G313" s="11">
        <v>0.1</v>
      </c>
      <c r="H313" s="11">
        <v>16.7</v>
      </c>
      <c r="I313" s="12">
        <f t="shared" si="75"/>
        <v>69.809999999999988</v>
      </c>
    </row>
    <row r="314" spans="1:9" x14ac:dyDescent="0.25">
      <c r="A314" s="5">
        <v>2008</v>
      </c>
      <c r="B314" s="5" t="s">
        <v>17</v>
      </c>
      <c r="C314" s="6" t="s">
        <v>22</v>
      </c>
      <c r="D314" s="5">
        <v>20</v>
      </c>
      <c r="E314" s="29">
        <v>2.06</v>
      </c>
      <c r="F314" s="11">
        <v>1.3</v>
      </c>
      <c r="G314" s="11">
        <v>0.2</v>
      </c>
      <c r="H314" s="11">
        <v>8.5</v>
      </c>
      <c r="I314" s="12">
        <f t="shared" si="75"/>
        <v>42.039999999999992</v>
      </c>
    </row>
    <row r="315" spans="1:9" x14ac:dyDescent="0.25">
      <c r="A315" s="75" t="s">
        <v>19</v>
      </c>
      <c r="B315" s="76"/>
      <c r="C315" s="76"/>
      <c r="D315" s="7">
        <f>SUM(D309:D314)</f>
        <v>760</v>
      </c>
      <c r="E315" s="19">
        <f>SUM(E309:E314)</f>
        <v>77.27000000000001</v>
      </c>
      <c r="F315" s="13">
        <f>SUM(F309:F314)</f>
        <v>24.7</v>
      </c>
      <c r="G315" s="13">
        <f t="shared" ref="G315:I315" si="76">SUM(G309:G314)</f>
        <v>24.5</v>
      </c>
      <c r="H315" s="13">
        <f>SUM(H309:H314)</f>
        <v>115.00000000000001</v>
      </c>
      <c r="I315" s="13">
        <f t="shared" si="76"/>
        <v>800.61999999999989</v>
      </c>
    </row>
    <row r="316" spans="1:9" x14ac:dyDescent="0.25">
      <c r="A316" s="75" t="s">
        <v>23</v>
      </c>
      <c r="B316" s="76"/>
      <c r="C316" s="76"/>
      <c r="D316" s="85"/>
      <c r="E316" s="19">
        <f>E315+E304+E307</f>
        <v>164</v>
      </c>
      <c r="F316" s="13">
        <f>F304+F315+F307</f>
        <v>46.099999999999994</v>
      </c>
      <c r="G316" s="13">
        <f t="shared" ref="G316:I316" si="77">G304+G315+G307</f>
        <v>45.400000000000006</v>
      </c>
      <c r="H316" s="13">
        <f t="shared" si="77"/>
        <v>188.50000000000003</v>
      </c>
      <c r="I316" s="13">
        <f t="shared" si="77"/>
        <v>1384.08</v>
      </c>
    </row>
    <row r="317" spans="1:9" x14ac:dyDescent="0.25">
      <c r="A317" s="75" t="s">
        <v>24</v>
      </c>
      <c r="B317" s="76"/>
      <c r="C317" s="76"/>
      <c r="D317" s="76"/>
      <c r="E317" s="31">
        <f>164-E316</f>
        <v>0</v>
      </c>
      <c r="F317" s="14">
        <v>1</v>
      </c>
      <c r="G317" s="14">
        <v>1</v>
      </c>
      <c r="H317" s="14">
        <v>4</v>
      </c>
      <c r="I317" s="15" t="s">
        <v>17</v>
      </c>
    </row>
    <row r="318" spans="1:9" x14ac:dyDescent="0.25">
      <c r="A318" s="119" t="s">
        <v>9</v>
      </c>
      <c r="B318" s="119"/>
      <c r="C318" s="119"/>
      <c r="D318" s="88" t="s">
        <v>31</v>
      </c>
      <c r="E318" s="88"/>
      <c r="F318" s="88"/>
      <c r="G318" s="62"/>
      <c r="H318" s="63"/>
      <c r="I318" s="22"/>
    </row>
    <row r="319" spans="1:9" x14ac:dyDescent="0.25">
      <c r="A319" s="53" t="s">
        <v>81</v>
      </c>
      <c r="B319" s="54"/>
      <c r="C319" s="54"/>
      <c r="D319" s="54"/>
      <c r="E319" s="54"/>
      <c r="F319" s="54"/>
      <c r="G319" s="54"/>
      <c r="H319" s="54"/>
      <c r="I319" s="54"/>
    </row>
    <row r="320" spans="1:9" x14ac:dyDescent="0.25">
      <c r="A320" s="5">
        <v>2008</v>
      </c>
      <c r="B320" s="5">
        <v>214</v>
      </c>
      <c r="C320" s="6" t="s">
        <v>100</v>
      </c>
      <c r="D320" s="5">
        <v>150</v>
      </c>
      <c r="E320" s="8">
        <v>42.24</v>
      </c>
      <c r="F320" s="11">
        <v>14.4</v>
      </c>
      <c r="G320" s="11">
        <v>16.7</v>
      </c>
      <c r="H320" s="11">
        <v>25.9</v>
      </c>
      <c r="I320" s="12">
        <f>F320*4.1+G320*9.3+H320*4.1</f>
        <v>320.53999999999996</v>
      </c>
    </row>
    <row r="321" spans="1:9" x14ac:dyDescent="0.25">
      <c r="A321" s="5">
        <v>2008</v>
      </c>
      <c r="B321" s="5">
        <v>430</v>
      </c>
      <c r="C321" s="6" t="s">
        <v>15</v>
      </c>
      <c r="D321" s="5">
        <v>200</v>
      </c>
      <c r="E321" s="29">
        <v>2.5</v>
      </c>
      <c r="F321" s="11">
        <v>0</v>
      </c>
      <c r="G321" s="11">
        <v>0</v>
      </c>
      <c r="H321" s="11">
        <v>9.6999999999999993</v>
      </c>
      <c r="I321" s="12">
        <f t="shared" ref="I321" si="78">F321*4.1+G321*9.3+H321*4.1</f>
        <v>39.769999999999996</v>
      </c>
    </row>
    <row r="322" spans="1:9" x14ac:dyDescent="0.25">
      <c r="A322" s="5">
        <v>2008</v>
      </c>
      <c r="B322" s="5" t="s">
        <v>17</v>
      </c>
      <c r="C322" s="6" t="s">
        <v>51</v>
      </c>
      <c r="D322" s="5">
        <v>50</v>
      </c>
      <c r="E322" s="8">
        <v>7.9</v>
      </c>
      <c r="F322" s="11">
        <v>3.8</v>
      </c>
      <c r="G322" s="11">
        <v>1.5</v>
      </c>
      <c r="H322" s="11">
        <v>25.7</v>
      </c>
      <c r="I322" s="12">
        <f>F322*4.1+G322*9.3+H322*4.1</f>
        <v>134.89999999999998</v>
      </c>
    </row>
    <row r="323" spans="1:9" x14ac:dyDescent="0.25">
      <c r="A323" s="5">
        <v>2008</v>
      </c>
      <c r="B323" s="5" t="s">
        <v>17</v>
      </c>
      <c r="C323" s="6" t="s">
        <v>18</v>
      </c>
      <c r="D323" s="5">
        <v>100</v>
      </c>
      <c r="E323" s="29">
        <v>15</v>
      </c>
      <c r="F323" s="11">
        <v>0.4</v>
      </c>
      <c r="G323" s="11">
        <v>0.4</v>
      </c>
      <c r="H323" s="11">
        <v>9.8000000000000007</v>
      </c>
      <c r="I323" s="12">
        <f t="shared" ref="I323" si="79">F323*4.1+G323*9.3+H323*4.1</f>
        <v>45.54</v>
      </c>
    </row>
    <row r="324" spans="1:9" x14ac:dyDescent="0.25">
      <c r="A324" s="75" t="s">
        <v>19</v>
      </c>
      <c r="B324" s="76"/>
      <c r="C324" s="76"/>
      <c r="D324" s="7">
        <f>SUM(D320:D323)</f>
        <v>500</v>
      </c>
      <c r="E324" s="19">
        <f>SUM(E320:E323)</f>
        <v>67.64</v>
      </c>
      <c r="F324" s="13">
        <f>SUM(F320:F323)</f>
        <v>18.599999999999998</v>
      </c>
      <c r="G324" s="13">
        <f t="shared" ref="G324:I324" si="80">SUM(G320:G323)</f>
        <v>18.599999999999998</v>
      </c>
      <c r="H324" s="13">
        <f>SUM(H320:H323)</f>
        <v>71.099999999999994</v>
      </c>
      <c r="I324" s="13">
        <f t="shared" si="80"/>
        <v>540.74999999999989</v>
      </c>
    </row>
    <row r="325" spans="1:9" x14ac:dyDescent="0.25">
      <c r="A325" s="55" t="s">
        <v>82</v>
      </c>
      <c r="B325" s="56"/>
      <c r="C325" s="56"/>
      <c r="D325" s="56"/>
      <c r="E325" s="56"/>
      <c r="F325" s="56"/>
      <c r="G325" s="56"/>
      <c r="H325" s="56"/>
      <c r="I325" s="56"/>
    </row>
    <row r="326" spans="1:9" x14ac:dyDescent="0.25">
      <c r="A326" s="5">
        <v>2011</v>
      </c>
      <c r="B326" s="5">
        <v>47</v>
      </c>
      <c r="C326" s="6" t="s">
        <v>41</v>
      </c>
      <c r="D326" s="5">
        <v>100</v>
      </c>
      <c r="E326" s="29">
        <v>14.17</v>
      </c>
      <c r="F326" s="11">
        <v>1.5</v>
      </c>
      <c r="G326" s="11">
        <v>1.9</v>
      </c>
      <c r="H326" s="11">
        <v>3.7</v>
      </c>
      <c r="I326" s="12">
        <f>F326*4.1+G326*9.3+H326*4.1</f>
        <v>38.99</v>
      </c>
    </row>
    <row r="327" spans="1:9" x14ac:dyDescent="0.25">
      <c r="A327" s="5">
        <v>2011</v>
      </c>
      <c r="B327" s="5">
        <v>94</v>
      </c>
      <c r="C327" s="6" t="s">
        <v>101</v>
      </c>
      <c r="D327" s="5">
        <v>250</v>
      </c>
      <c r="E327" s="29">
        <v>17.23</v>
      </c>
      <c r="F327" s="11">
        <v>7.7</v>
      </c>
      <c r="G327" s="11">
        <v>6.9</v>
      </c>
      <c r="H327" s="11">
        <v>35.1</v>
      </c>
      <c r="I327" s="12">
        <f t="shared" ref="I327:I331" si="81">F327*4.1+G327*9.3+H327*4.1</f>
        <v>239.64999999999998</v>
      </c>
    </row>
    <row r="328" spans="1:9" ht="22.5" x14ac:dyDescent="0.25">
      <c r="A328" s="5">
        <v>2008</v>
      </c>
      <c r="B328" s="5">
        <v>298</v>
      </c>
      <c r="C328" s="6" t="s">
        <v>99</v>
      </c>
      <c r="D328" s="5">
        <v>100</v>
      </c>
      <c r="E328" s="8">
        <v>34.42</v>
      </c>
      <c r="F328" s="11">
        <v>6.2</v>
      </c>
      <c r="G328" s="11">
        <v>11.2</v>
      </c>
      <c r="H328" s="11">
        <v>12.8</v>
      </c>
      <c r="I328" s="12">
        <f t="shared" si="81"/>
        <v>182.05999999999997</v>
      </c>
    </row>
    <row r="329" spans="1:9" x14ac:dyDescent="0.25">
      <c r="A329" s="5">
        <v>2008</v>
      </c>
      <c r="B329" s="5">
        <v>323</v>
      </c>
      <c r="C329" s="6" t="s">
        <v>50</v>
      </c>
      <c r="D329" s="5">
        <v>180</v>
      </c>
      <c r="E329" s="29">
        <v>9.98</v>
      </c>
      <c r="F329" s="11">
        <v>9.9</v>
      </c>
      <c r="G329" s="11">
        <v>7.6</v>
      </c>
      <c r="H329" s="11">
        <v>48.6</v>
      </c>
      <c r="I329" s="12">
        <f t="shared" si="81"/>
        <v>310.52999999999997</v>
      </c>
    </row>
    <row r="330" spans="1:9" x14ac:dyDescent="0.25">
      <c r="A330" s="5">
        <v>2008</v>
      </c>
      <c r="B330" s="5">
        <v>430</v>
      </c>
      <c r="C330" s="6" t="s">
        <v>15</v>
      </c>
      <c r="D330" s="5">
        <v>200</v>
      </c>
      <c r="E330" s="29">
        <v>2.5</v>
      </c>
      <c r="F330" s="11">
        <v>0</v>
      </c>
      <c r="G330" s="11">
        <v>0</v>
      </c>
      <c r="H330" s="11">
        <v>9.6999999999999993</v>
      </c>
      <c r="I330" s="12">
        <f t="shared" si="81"/>
        <v>39.769999999999996</v>
      </c>
    </row>
    <row r="331" spans="1:9" x14ac:dyDescent="0.25">
      <c r="A331" s="5">
        <v>2008</v>
      </c>
      <c r="B331" s="5" t="s">
        <v>17</v>
      </c>
      <c r="C331" s="6" t="s">
        <v>22</v>
      </c>
      <c r="D331" s="5">
        <v>20</v>
      </c>
      <c r="E331" s="29">
        <v>2.06</v>
      </c>
      <c r="F331" s="11">
        <v>1.3</v>
      </c>
      <c r="G331" s="11">
        <v>0.2</v>
      </c>
      <c r="H331" s="11">
        <v>8.5</v>
      </c>
      <c r="I331" s="12">
        <f t="shared" si="81"/>
        <v>42.039999999999992</v>
      </c>
    </row>
    <row r="332" spans="1:9" x14ac:dyDescent="0.25">
      <c r="A332" s="75" t="s">
        <v>19</v>
      </c>
      <c r="B332" s="76"/>
      <c r="C332" s="76"/>
      <c r="D332" s="7">
        <f>SUM(D326:D331)</f>
        <v>850</v>
      </c>
      <c r="E332" s="23">
        <f>SUM(E326:E331)</f>
        <v>80.36</v>
      </c>
      <c r="F332" s="13">
        <f>SUM(F326:F331)</f>
        <v>26.599999999999998</v>
      </c>
      <c r="G332" s="13">
        <f t="shared" ref="G332:I332" si="82">SUM(G326:G331)</f>
        <v>27.8</v>
      </c>
      <c r="H332" s="13">
        <f>SUM(H326:H331)</f>
        <v>118.40000000000002</v>
      </c>
      <c r="I332" s="13">
        <f t="shared" si="82"/>
        <v>853.03999999999985</v>
      </c>
    </row>
    <row r="333" spans="1:9" x14ac:dyDescent="0.25">
      <c r="A333" s="75" t="s">
        <v>23</v>
      </c>
      <c r="B333" s="76"/>
      <c r="C333" s="76"/>
      <c r="D333" s="76"/>
      <c r="E333" s="59">
        <f>E332+E324</f>
        <v>148</v>
      </c>
      <c r="F333" s="64">
        <f>F324+F332</f>
        <v>45.199999999999996</v>
      </c>
      <c r="G333" s="13">
        <f t="shared" ref="G333:I333" si="83">G324+G332</f>
        <v>46.4</v>
      </c>
      <c r="H333" s="13">
        <f t="shared" si="83"/>
        <v>189.5</v>
      </c>
      <c r="I333" s="13">
        <f t="shared" si="83"/>
        <v>1393.7899999999997</v>
      </c>
    </row>
    <row r="334" spans="1:9" x14ac:dyDescent="0.25">
      <c r="A334" s="75" t="s">
        <v>24</v>
      </c>
      <c r="B334" s="76"/>
      <c r="C334" s="76"/>
      <c r="D334" s="76"/>
      <c r="E334" s="57">
        <f>148-E333</f>
        <v>0</v>
      </c>
      <c r="F334" s="18">
        <v>1</v>
      </c>
      <c r="G334" s="14">
        <v>1</v>
      </c>
      <c r="H334" s="14">
        <v>4</v>
      </c>
      <c r="I334" s="15" t="s">
        <v>17</v>
      </c>
    </row>
    <row r="335" spans="1:9" x14ac:dyDescent="0.25">
      <c r="A335" s="27"/>
      <c r="B335" s="27"/>
      <c r="C335" s="27"/>
      <c r="D335" s="27"/>
      <c r="E335" s="30"/>
      <c r="F335" s="28"/>
      <c r="G335" s="28"/>
      <c r="H335" s="28"/>
      <c r="I335" s="15"/>
    </row>
    <row r="336" spans="1:9" x14ac:dyDescent="0.25">
      <c r="A336" s="84" t="s">
        <v>0</v>
      </c>
      <c r="B336" s="84"/>
      <c r="C336" s="84"/>
      <c r="D336" s="1" t="s">
        <v>1</v>
      </c>
      <c r="E336" s="1"/>
      <c r="F336" s="1"/>
      <c r="G336" s="1"/>
      <c r="H336" s="1"/>
      <c r="I336" s="3"/>
    </row>
    <row r="337" spans="1:9" x14ac:dyDescent="0.25">
      <c r="A337" s="84" t="s">
        <v>2</v>
      </c>
      <c r="B337" s="84"/>
      <c r="C337" s="84"/>
      <c r="D337" s="1" t="s">
        <v>2</v>
      </c>
      <c r="E337" s="1"/>
      <c r="F337" s="1"/>
      <c r="G337" s="1"/>
      <c r="H337" s="1"/>
      <c r="I337" s="3"/>
    </row>
    <row r="338" spans="1:9" ht="14.45" customHeight="1" x14ac:dyDescent="0.25">
      <c r="A338" s="87" t="s">
        <v>109</v>
      </c>
      <c r="B338" s="87"/>
      <c r="C338" s="87"/>
      <c r="D338" s="1" t="s">
        <v>73</v>
      </c>
      <c r="E338" s="1"/>
      <c r="F338" s="1"/>
      <c r="G338" s="1"/>
      <c r="H338" s="1"/>
      <c r="I338" s="3"/>
    </row>
    <row r="339" spans="1:9" ht="14.45" customHeight="1" x14ac:dyDescent="0.25">
      <c r="A339" s="89" t="s">
        <v>110</v>
      </c>
      <c r="B339" s="89"/>
      <c r="C339" s="89"/>
      <c r="D339" s="90" t="s">
        <v>74</v>
      </c>
      <c r="E339" s="90"/>
      <c r="F339" s="90"/>
      <c r="G339" s="90"/>
      <c r="H339" s="1"/>
      <c r="I339" s="3"/>
    </row>
    <row r="340" spans="1:9" x14ac:dyDescent="0.25">
      <c r="A340" s="52" t="s">
        <v>3</v>
      </c>
      <c r="B340" s="52"/>
      <c r="C340" s="52"/>
      <c r="D340" s="90" t="s">
        <v>4</v>
      </c>
      <c r="E340" s="90"/>
      <c r="F340" s="1"/>
      <c r="G340" s="1"/>
      <c r="H340" s="52"/>
      <c r="I340" s="3"/>
    </row>
    <row r="341" spans="1:9" ht="15.75" x14ac:dyDescent="0.25">
      <c r="A341" s="86" t="s">
        <v>76</v>
      </c>
      <c r="B341" s="86"/>
      <c r="C341" s="86"/>
      <c r="D341" s="86"/>
      <c r="E341" s="86"/>
      <c r="F341" s="86"/>
      <c r="G341" s="86"/>
      <c r="H341" s="2"/>
      <c r="I341" s="3"/>
    </row>
    <row r="342" spans="1:9" ht="15.75" x14ac:dyDescent="0.25">
      <c r="A342" s="91" t="s">
        <v>102</v>
      </c>
      <c r="B342" s="91"/>
      <c r="C342" s="91"/>
      <c r="D342" s="91"/>
      <c r="E342" s="91"/>
      <c r="F342" s="91"/>
      <c r="G342" s="91"/>
      <c r="H342" s="105" t="s">
        <v>80</v>
      </c>
      <c r="I342" s="105"/>
    </row>
    <row r="343" spans="1:9" x14ac:dyDescent="0.25">
      <c r="A343" s="82" t="s">
        <v>61</v>
      </c>
      <c r="B343" s="82"/>
      <c r="C343" s="82"/>
      <c r="D343" s="82" t="s">
        <v>40</v>
      </c>
      <c r="E343" s="82"/>
      <c r="F343" s="82"/>
      <c r="G343" s="3"/>
      <c r="H343" s="3"/>
      <c r="I343" s="3"/>
    </row>
    <row r="344" spans="1:9" x14ac:dyDescent="0.25">
      <c r="A344" s="82" t="s">
        <v>7</v>
      </c>
      <c r="B344" s="82"/>
      <c r="C344" s="51"/>
      <c r="D344" s="51" t="s">
        <v>58</v>
      </c>
      <c r="E344" s="51"/>
      <c r="F344" s="51"/>
      <c r="G344" s="3"/>
      <c r="H344" s="3"/>
      <c r="I344" s="3"/>
    </row>
    <row r="345" spans="1:9" x14ac:dyDescent="0.25">
      <c r="A345" s="96" t="s">
        <v>9</v>
      </c>
      <c r="B345" s="96"/>
      <c r="C345" s="96"/>
      <c r="D345" s="96" t="s">
        <v>10</v>
      </c>
      <c r="E345" s="96"/>
      <c r="F345" s="96"/>
      <c r="G345" s="3"/>
      <c r="H345" s="3"/>
      <c r="I345" s="3"/>
    </row>
    <row r="346" spans="1:9" x14ac:dyDescent="0.25">
      <c r="A346" s="83" t="s">
        <v>11</v>
      </c>
      <c r="B346" s="78" t="s">
        <v>12</v>
      </c>
      <c r="C346" s="83" t="s">
        <v>13</v>
      </c>
      <c r="D346" s="83" t="s">
        <v>14</v>
      </c>
      <c r="E346" s="83" t="s">
        <v>25</v>
      </c>
      <c r="F346" s="83" t="s">
        <v>26</v>
      </c>
      <c r="G346" s="83"/>
      <c r="H346" s="83"/>
      <c r="I346" s="78" t="s">
        <v>27</v>
      </c>
    </row>
    <row r="347" spans="1:9" x14ac:dyDescent="0.25">
      <c r="A347" s="83"/>
      <c r="B347" s="78"/>
      <c r="C347" s="83"/>
      <c r="D347" s="83"/>
      <c r="E347" s="83"/>
      <c r="F347" s="50" t="s">
        <v>28</v>
      </c>
      <c r="G347" s="50" t="s">
        <v>29</v>
      </c>
      <c r="H347" s="50" t="s">
        <v>30</v>
      </c>
      <c r="I347" s="78"/>
    </row>
    <row r="348" spans="1:9" x14ac:dyDescent="0.25">
      <c r="A348" s="53" t="s">
        <v>81</v>
      </c>
      <c r="B348" s="54"/>
      <c r="C348" s="54"/>
      <c r="D348" s="54"/>
      <c r="E348" s="54"/>
      <c r="F348" s="54"/>
      <c r="G348" s="54"/>
      <c r="H348" s="54"/>
      <c r="I348" s="54"/>
    </row>
    <row r="349" spans="1:9" ht="22.5" x14ac:dyDescent="0.25">
      <c r="A349" s="5">
        <v>2008</v>
      </c>
      <c r="B349" s="5">
        <v>187</v>
      </c>
      <c r="C349" s="6" t="s">
        <v>103</v>
      </c>
      <c r="D349" s="5">
        <v>150</v>
      </c>
      <c r="E349" s="8">
        <v>12.44</v>
      </c>
      <c r="F349" s="11">
        <v>9.6999999999999993</v>
      </c>
      <c r="G349" s="11">
        <v>10.3</v>
      </c>
      <c r="H349" s="11">
        <v>27.2</v>
      </c>
      <c r="I349" s="12">
        <f t="shared" ref="I349:I350" si="84">F349*4.1+G349*9.3+H349*4.1</f>
        <v>247.07999999999998</v>
      </c>
    </row>
    <row r="350" spans="1:9" x14ac:dyDescent="0.25">
      <c r="A350" s="5">
        <v>2008</v>
      </c>
      <c r="B350" s="5">
        <v>430</v>
      </c>
      <c r="C350" s="6" t="s">
        <v>15</v>
      </c>
      <c r="D350" s="5">
        <v>200</v>
      </c>
      <c r="E350" s="29">
        <v>2.5</v>
      </c>
      <c r="F350" s="11">
        <v>0</v>
      </c>
      <c r="G350" s="11">
        <v>0</v>
      </c>
      <c r="H350" s="11">
        <v>9.6999999999999993</v>
      </c>
      <c r="I350" s="12">
        <f t="shared" si="84"/>
        <v>39.769999999999996</v>
      </c>
    </row>
    <row r="351" spans="1:9" x14ac:dyDescent="0.25">
      <c r="A351" s="5">
        <v>2008</v>
      </c>
      <c r="B351" s="5">
        <v>3</v>
      </c>
      <c r="C351" s="6" t="s">
        <v>16</v>
      </c>
      <c r="D351" s="5" t="s">
        <v>86</v>
      </c>
      <c r="E351" s="29">
        <v>24.54</v>
      </c>
      <c r="F351" s="11">
        <v>6.5</v>
      </c>
      <c r="G351" s="11">
        <v>5.6</v>
      </c>
      <c r="H351" s="11">
        <v>20.6</v>
      </c>
      <c r="I351" s="12">
        <f>F351*4.1+G351*9.3+H351*4.1</f>
        <v>163.19</v>
      </c>
    </row>
    <row r="352" spans="1:9" x14ac:dyDescent="0.25">
      <c r="A352" s="5">
        <v>2008</v>
      </c>
      <c r="B352" s="5" t="s">
        <v>17</v>
      </c>
      <c r="C352" s="6" t="s">
        <v>18</v>
      </c>
      <c r="D352" s="5">
        <v>100</v>
      </c>
      <c r="E352" s="8">
        <v>15</v>
      </c>
      <c r="F352" s="11">
        <v>0.4</v>
      </c>
      <c r="G352" s="11">
        <v>0.4</v>
      </c>
      <c r="H352" s="11">
        <v>9.8000000000000007</v>
      </c>
      <c r="I352" s="12">
        <f t="shared" ref="I352" si="85">F352*4.1+G352*9.3+H352*4.1</f>
        <v>45.54</v>
      </c>
    </row>
    <row r="353" spans="1:9" x14ac:dyDescent="0.25">
      <c r="A353" s="75" t="s">
        <v>19</v>
      </c>
      <c r="B353" s="76"/>
      <c r="C353" s="117"/>
      <c r="D353" s="7">
        <v>500</v>
      </c>
      <c r="E353" s="19">
        <f>SUM(E349:E352)</f>
        <v>54.48</v>
      </c>
      <c r="F353" s="13">
        <f>SUM(F349:F352)</f>
        <v>16.599999999999998</v>
      </c>
      <c r="G353" s="13">
        <f t="shared" ref="G353:H353" si="86">SUM(G349:G352)</f>
        <v>16.3</v>
      </c>
      <c r="H353" s="13">
        <f t="shared" si="86"/>
        <v>67.3</v>
      </c>
      <c r="I353" s="13">
        <f>SUM(I349:I352)</f>
        <v>495.58</v>
      </c>
    </row>
    <row r="354" spans="1:9" x14ac:dyDescent="0.25">
      <c r="A354" s="92" t="s">
        <v>75</v>
      </c>
      <c r="B354" s="80"/>
      <c r="C354" s="80"/>
      <c r="D354" s="79"/>
      <c r="E354" s="80"/>
      <c r="F354" s="79"/>
      <c r="G354" s="79"/>
      <c r="H354" s="79"/>
      <c r="I354" s="81"/>
    </row>
    <row r="355" spans="1:9" x14ac:dyDescent="0.25">
      <c r="A355" s="38"/>
      <c r="B355" s="38"/>
      <c r="C355" s="39" t="s">
        <v>69</v>
      </c>
      <c r="D355" s="42">
        <v>200</v>
      </c>
      <c r="E355" s="45">
        <v>16</v>
      </c>
      <c r="F355" s="44">
        <v>3</v>
      </c>
      <c r="G355" s="40">
        <v>3.2</v>
      </c>
      <c r="H355" s="40">
        <v>5.9</v>
      </c>
      <c r="I355" s="40">
        <f>F355*4.1+G355*9.3+H355*4.1</f>
        <v>66.25</v>
      </c>
    </row>
    <row r="356" spans="1:9" x14ac:dyDescent="0.25">
      <c r="A356" s="93" t="s">
        <v>19</v>
      </c>
      <c r="B356" s="94"/>
      <c r="C356" s="95"/>
      <c r="D356" s="43">
        <f>SUM(D355)</f>
        <v>200</v>
      </c>
      <c r="E356" s="46">
        <f>SUM(E355)</f>
        <v>16</v>
      </c>
      <c r="F356" s="41">
        <f t="shared" ref="F356:I356" si="87">SUM(F355)</f>
        <v>3</v>
      </c>
      <c r="G356" s="41">
        <f t="shared" si="87"/>
        <v>3.2</v>
      </c>
      <c r="H356" s="41">
        <f t="shared" si="87"/>
        <v>5.9</v>
      </c>
      <c r="I356" s="41">
        <f t="shared" si="87"/>
        <v>66.25</v>
      </c>
    </row>
    <row r="357" spans="1:9" x14ac:dyDescent="0.25">
      <c r="A357" s="55" t="s">
        <v>82</v>
      </c>
      <c r="B357" s="56"/>
      <c r="C357" s="56"/>
      <c r="D357" s="56"/>
      <c r="E357" s="56"/>
      <c r="F357" s="56"/>
      <c r="G357" s="56"/>
      <c r="H357" s="56"/>
      <c r="I357" s="56"/>
    </row>
    <row r="358" spans="1:9" x14ac:dyDescent="0.25">
      <c r="A358" s="47">
        <v>2008</v>
      </c>
      <c r="B358" s="47">
        <v>30</v>
      </c>
      <c r="C358" s="48" t="s">
        <v>78</v>
      </c>
      <c r="D358" s="47">
        <v>60</v>
      </c>
      <c r="E358" s="29">
        <v>9.0500000000000007</v>
      </c>
      <c r="F358" s="40">
        <v>0.8</v>
      </c>
      <c r="G358" s="40">
        <v>3.1</v>
      </c>
      <c r="H358" s="40">
        <v>4.8</v>
      </c>
      <c r="I358" s="40">
        <f>F358*4.1+G358*9.3+H358*4.1</f>
        <v>51.789999999999992</v>
      </c>
    </row>
    <row r="359" spans="1:9" x14ac:dyDescent="0.25">
      <c r="A359" s="5">
        <v>2012</v>
      </c>
      <c r="B359" s="5">
        <v>77</v>
      </c>
      <c r="C359" s="6" t="s">
        <v>56</v>
      </c>
      <c r="D359" s="5">
        <v>250</v>
      </c>
      <c r="E359" s="37">
        <v>22.52</v>
      </c>
      <c r="F359" s="11">
        <v>2</v>
      </c>
      <c r="G359" s="11">
        <v>3.4</v>
      </c>
      <c r="H359" s="11">
        <v>20.6</v>
      </c>
      <c r="I359" s="12">
        <f t="shared" ref="I359:I363" si="88">F359*4.1+G359*9.3+H359*4.1</f>
        <v>124.28</v>
      </c>
    </row>
    <row r="360" spans="1:9" x14ac:dyDescent="0.25">
      <c r="A360" s="5">
        <v>2011</v>
      </c>
      <c r="B360" s="5">
        <v>260</v>
      </c>
      <c r="C360" s="6" t="s">
        <v>104</v>
      </c>
      <c r="D360" s="5">
        <v>100</v>
      </c>
      <c r="E360" s="8">
        <v>46.14</v>
      </c>
      <c r="F360" s="11">
        <v>15.6</v>
      </c>
      <c r="G360" s="11">
        <v>12.5</v>
      </c>
      <c r="H360" s="11">
        <v>24.9</v>
      </c>
      <c r="I360" s="12">
        <f t="shared" si="88"/>
        <v>282.3</v>
      </c>
    </row>
    <row r="361" spans="1:9" ht="22.5" x14ac:dyDescent="0.25">
      <c r="A361" s="5">
        <v>2011</v>
      </c>
      <c r="B361" s="5">
        <v>305</v>
      </c>
      <c r="C361" s="6" t="s">
        <v>38</v>
      </c>
      <c r="D361" s="5">
        <v>150</v>
      </c>
      <c r="E361" s="29">
        <v>11.25</v>
      </c>
      <c r="F361" s="11">
        <v>3.6</v>
      </c>
      <c r="G361" s="11">
        <v>4.7</v>
      </c>
      <c r="H361" s="11">
        <v>32.700000000000003</v>
      </c>
      <c r="I361" s="12">
        <f t="shared" si="88"/>
        <v>192.54</v>
      </c>
    </row>
    <row r="362" spans="1:9" x14ac:dyDescent="0.25">
      <c r="A362" s="5">
        <v>2008</v>
      </c>
      <c r="B362" s="5">
        <v>430</v>
      </c>
      <c r="C362" s="6" t="s">
        <v>15</v>
      </c>
      <c r="D362" s="5">
        <v>200</v>
      </c>
      <c r="E362" s="29">
        <v>2.5</v>
      </c>
      <c r="F362" s="11">
        <v>0</v>
      </c>
      <c r="G362" s="11">
        <v>0</v>
      </c>
      <c r="H362" s="11">
        <v>9.6999999999999993</v>
      </c>
      <c r="I362" s="12">
        <f t="shared" si="88"/>
        <v>39.769999999999996</v>
      </c>
    </row>
    <row r="363" spans="1:9" x14ac:dyDescent="0.25">
      <c r="A363" s="5">
        <v>2008</v>
      </c>
      <c r="B363" s="5" t="s">
        <v>17</v>
      </c>
      <c r="C363" s="6" t="s">
        <v>22</v>
      </c>
      <c r="D363" s="5">
        <v>20</v>
      </c>
      <c r="E363" s="8">
        <v>2.06</v>
      </c>
      <c r="F363" s="11">
        <v>1.3</v>
      </c>
      <c r="G363" s="11">
        <v>0.2</v>
      </c>
      <c r="H363" s="11">
        <v>8.5</v>
      </c>
      <c r="I363" s="12">
        <f t="shared" si="88"/>
        <v>42.039999999999992</v>
      </c>
    </row>
    <row r="364" spans="1:9" x14ac:dyDescent="0.25">
      <c r="A364" s="75" t="s">
        <v>19</v>
      </c>
      <c r="B364" s="76"/>
      <c r="C364" s="117"/>
      <c r="D364" s="7">
        <f>SUM(D358:D363)</f>
        <v>780</v>
      </c>
      <c r="E364" s="19">
        <f>SUM(E358:E363)</f>
        <v>93.52000000000001</v>
      </c>
      <c r="F364" s="13">
        <f>SUM(F358:F363)</f>
        <v>23.3</v>
      </c>
      <c r="G364" s="13">
        <f t="shared" ref="G364:I364" si="89">SUM(G358:G363)</f>
        <v>23.9</v>
      </c>
      <c r="H364" s="13">
        <f t="shared" si="89"/>
        <v>101.2</v>
      </c>
      <c r="I364" s="13">
        <f t="shared" si="89"/>
        <v>732.71999999999991</v>
      </c>
    </row>
    <row r="365" spans="1:9" x14ac:dyDescent="0.25">
      <c r="A365" s="99" t="s">
        <v>23</v>
      </c>
      <c r="B365" s="100"/>
      <c r="C365" s="100"/>
      <c r="D365" s="101"/>
      <c r="E365" s="23">
        <f>E353+E364+E356</f>
        <v>164</v>
      </c>
      <c r="F365" s="36">
        <f>F353+F364+F356</f>
        <v>42.9</v>
      </c>
      <c r="G365" s="36">
        <f t="shared" ref="G365:H365" si="90">G353+G364+G356</f>
        <v>43.400000000000006</v>
      </c>
      <c r="H365" s="36">
        <f t="shared" si="90"/>
        <v>174.4</v>
      </c>
      <c r="I365" s="36">
        <f>I353+I364+I356</f>
        <v>1294.55</v>
      </c>
    </row>
    <row r="366" spans="1:9" x14ac:dyDescent="0.25">
      <c r="A366" s="97" t="s">
        <v>24</v>
      </c>
      <c r="B366" s="98"/>
      <c r="C366" s="98"/>
      <c r="D366" s="120"/>
      <c r="E366" s="31">
        <f>164-E365</f>
        <v>0</v>
      </c>
      <c r="F366" s="65">
        <v>1</v>
      </c>
      <c r="G366" s="25">
        <v>1</v>
      </c>
      <c r="H366" s="25">
        <v>4</v>
      </c>
      <c r="I366" s="15" t="s">
        <v>17</v>
      </c>
    </row>
    <row r="367" spans="1:9" x14ac:dyDescent="0.25">
      <c r="A367" s="106" t="s">
        <v>9</v>
      </c>
      <c r="B367" s="106"/>
      <c r="C367" s="106"/>
      <c r="D367" s="121" t="s">
        <v>31</v>
      </c>
      <c r="E367" s="121"/>
      <c r="F367" s="121"/>
      <c r="G367" s="16"/>
      <c r="H367" s="17"/>
      <c r="I367" s="22"/>
    </row>
    <row r="368" spans="1:9" x14ac:dyDescent="0.25">
      <c r="A368" s="53" t="s">
        <v>81</v>
      </c>
      <c r="B368" s="54"/>
      <c r="C368" s="54"/>
      <c r="D368" s="54"/>
      <c r="E368" s="54"/>
      <c r="F368" s="54"/>
      <c r="G368" s="54"/>
      <c r="H368" s="54"/>
      <c r="I368" s="54"/>
    </row>
    <row r="369" spans="1:9" ht="22.5" x14ac:dyDescent="0.25">
      <c r="A369" s="5">
        <v>2008</v>
      </c>
      <c r="B369" s="5">
        <v>187</v>
      </c>
      <c r="C369" s="6" t="s">
        <v>103</v>
      </c>
      <c r="D369" s="5">
        <v>200</v>
      </c>
      <c r="E369" s="8">
        <v>16.16</v>
      </c>
      <c r="F369" s="11">
        <v>14.5</v>
      </c>
      <c r="G369" s="11">
        <v>8.4</v>
      </c>
      <c r="H369" s="11">
        <v>37.200000000000003</v>
      </c>
      <c r="I369" s="12">
        <f t="shared" ref="I369:I372" si="91">F369*4.1+G369*9.3+H369*4.1</f>
        <v>290.09000000000003</v>
      </c>
    </row>
    <row r="370" spans="1:9" x14ac:dyDescent="0.25">
      <c r="A370" s="5">
        <v>2008</v>
      </c>
      <c r="B370" s="5">
        <v>430</v>
      </c>
      <c r="C370" s="6" t="s">
        <v>15</v>
      </c>
      <c r="D370" s="5">
        <v>200</v>
      </c>
      <c r="E370" s="66">
        <v>2.5</v>
      </c>
      <c r="F370" s="11">
        <v>0</v>
      </c>
      <c r="G370" s="11">
        <v>0</v>
      </c>
      <c r="H370" s="11">
        <v>9.6999999999999993</v>
      </c>
      <c r="I370" s="12">
        <f>F370*4.1+G370*9.3+H370*4.1</f>
        <v>39.769999999999996</v>
      </c>
    </row>
    <row r="371" spans="1:9" ht="22.5" x14ac:dyDescent="0.25">
      <c r="A371" s="5">
        <v>2008</v>
      </c>
      <c r="B371" s="5">
        <v>1</v>
      </c>
      <c r="C371" s="6" t="s">
        <v>77</v>
      </c>
      <c r="D371" s="5" t="s">
        <v>33</v>
      </c>
      <c r="E371" s="66">
        <v>13.32</v>
      </c>
      <c r="F371" s="11">
        <v>3.1</v>
      </c>
      <c r="G371" s="11">
        <v>9.4</v>
      </c>
      <c r="H371" s="11">
        <v>20.6</v>
      </c>
      <c r="I371" s="12">
        <f>F371*4.1+G371*9.3+H371*4.1</f>
        <v>184.59</v>
      </c>
    </row>
    <row r="372" spans="1:9" x14ac:dyDescent="0.25">
      <c r="A372" s="5">
        <v>2008</v>
      </c>
      <c r="B372" s="5" t="s">
        <v>17</v>
      </c>
      <c r="C372" s="6" t="s">
        <v>18</v>
      </c>
      <c r="D372" s="5">
        <v>100</v>
      </c>
      <c r="E372" s="8">
        <v>15</v>
      </c>
      <c r="F372" s="11">
        <v>0.4</v>
      </c>
      <c r="G372" s="11">
        <v>0.4</v>
      </c>
      <c r="H372" s="11">
        <v>9.8000000000000007</v>
      </c>
      <c r="I372" s="12">
        <f t="shared" si="91"/>
        <v>45.54</v>
      </c>
    </row>
    <row r="373" spans="1:9" x14ac:dyDescent="0.25">
      <c r="A373" s="75" t="s">
        <v>19</v>
      </c>
      <c r="B373" s="76"/>
      <c r="C373" s="117"/>
      <c r="D373" s="67">
        <v>550</v>
      </c>
      <c r="E373" s="19">
        <f>SUM(E369:E372)</f>
        <v>46.980000000000004</v>
      </c>
      <c r="F373" s="9">
        <f>SUM(F369:F372)</f>
        <v>18</v>
      </c>
      <c r="G373" s="9">
        <f t="shared" ref="G373:I373" si="92">SUM(G369:G372)</f>
        <v>18.2</v>
      </c>
      <c r="H373" s="9">
        <f t="shared" si="92"/>
        <v>77.3</v>
      </c>
      <c r="I373" s="9">
        <f t="shared" si="92"/>
        <v>559.99</v>
      </c>
    </row>
    <row r="374" spans="1:9" x14ac:dyDescent="0.25">
      <c r="A374" s="55" t="s">
        <v>82</v>
      </c>
      <c r="B374" s="56"/>
      <c r="C374" s="56"/>
      <c r="D374" s="56"/>
      <c r="E374" s="56"/>
      <c r="F374" s="56"/>
      <c r="G374" s="56"/>
      <c r="H374" s="56"/>
      <c r="I374" s="56"/>
    </row>
    <row r="375" spans="1:9" x14ac:dyDescent="0.25">
      <c r="A375" s="47">
        <v>2008</v>
      </c>
      <c r="B375" s="47">
        <v>30</v>
      </c>
      <c r="C375" s="48" t="s">
        <v>78</v>
      </c>
      <c r="D375" s="47">
        <v>100</v>
      </c>
      <c r="E375" s="49">
        <v>14.3</v>
      </c>
      <c r="F375" s="40">
        <v>1.4</v>
      </c>
      <c r="G375" s="40">
        <v>5.2</v>
      </c>
      <c r="H375" s="40">
        <v>8</v>
      </c>
      <c r="I375" s="40">
        <f>F375*4.1+G375*9.3+H375*4.1</f>
        <v>86.9</v>
      </c>
    </row>
    <row r="376" spans="1:9" x14ac:dyDescent="0.25">
      <c r="A376" s="5">
        <v>2012</v>
      </c>
      <c r="B376" s="5">
        <v>77</v>
      </c>
      <c r="C376" s="6" t="s">
        <v>56</v>
      </c>
      <c r="D376" s="5">
        <v>250</v>
      </c>
      <c r="E376" s="37">
        <v>22.52</v>
      </c>
      <c r="F376" s="11">
        <v>2</v>
      </c>
      <c r="G376" s="11">
        <v>3.4</v>
      </c>
      <c r="H376" s="11">
        <v>20.6</v>
      </c>
      <c r="I376" s="12">
        <f t="shared" ref="I376:I380" si="93">F376*4.1+G376*9.3+H376*4.1</f>
        <v>124.28</v>
      </c>
    </row>
    <row r="377" spans="1:9" x14ac:dyDescent="0.25">
      <c r="A377" s="5">
        <v>2011</v>
      </c>
      <c r="B377" s="5">
        <v>260</v>
      </c>
      <c r="C377" s="6" t="s">
        <v>104</v>
      </c>
      <c r="D377" s="5">
        <v>100</v>
      </c>
      <c r="E377" s="8">
        <v>46.14</v>
      </c>
      <c r="F377" s="11">
        <v>15.6</v>
      </c>
      <c r="G377" s="11">
        <v>12.5</v>
      </c>
      <c r="H377" s="11">
        <v>24.9</v>
      </c>
      <c r="I377" s="12">
        <f t="shared" si="93"/>
        <v>282.3</v>
      </c>
    </row>
    <row r="378" spans="1:9" ht="22.5" x14ac:dyDescent="0.25">
      <c r="A378" s="5">
        <v>2011</v>
      </c>
      <c r="B378" s="5">
        <v>305</v>
      </c>
      <c r="C378" s="6" t="s">
        <v>38</v>
      </c>
      <c r="D378" s="5">
        <v>180</v>
      </c>
      <c r="E378" s="66">
        <v>13.5</v>
      </c>
      <c r="F378" s="11">
        <v>5.9</v>
      </c>
      <c r="G378" s="11">
        <v>6.3</v>
      </c>
      <c r="H378" s="11">
        <v>42.1</v>
      </c>
      <c r="I378" s="12">
        <f t="shared" si="93"/>
        <v>255.39</v>
      </c>
    </row>
    <row r="379" spans="1:9" x14ac:dyDescent="0.25">
      <c r="A379" s="5">
        <v>2008</v>
      </c>
      <c r="B379" s="5">
        <v>430</v>
      </c>
      <c r="C379" s="6" t="s">
        <v>15</v>
      </c>
      <c r="D379" s="5">
        <v>200</v>
      </c>
      <c r="E379" s="66">
        <v>2.5</v>
      </c>
      <c r="F379" s="11">
        <v>0</v>
      </c>
      <c r="G379" s="11">
        <v>0</v>
      </c>
      <c r="H379" s="11">
        <v>9.6999999999999993</v>
      </c>
      <c r="I379" s="12">
        <f t="shared" si="93"/>
        <v>39.769999999999996</v>
      </c>
    </row>
    <row r="380" spans="1:9" x14ac:dyDescent="0.25">
      <c r="A380" s="5">
        <v>2008</v>
      </c>
      <c r="B380" s="5" t="s">
        <v>17</v>
      </c>
      <c r="C380" s="6" t="s">
        <v>22</v>
      </c>
      <c r="D380" s="5">
        <v>20</v>
      </c>
      <c r="E380" s="8">
        <v>2.06</v>
      </c>
      <c r="F380" s="11">
        <v>1.3</v>
      </c>
      <c r="G380" s="11">
        <v>0.2</v>
      </c>
      <c r="H380" s="11">
        <v>8.5</v>
      </c>
      <c r="I380" s="12">
        <f t="shared" si="93"/>
        <v>42.039999999999992</v>
      </c>
    </row>
    <row r="381" spans="1:9" x14ac:dyDescent="0.25">
      <c r="A381" s="75" t="s">
        <v>19</v>
      </c>
      <c r="B381" s="76"/>
      <c r="C381" s="76"/>
      <c r="D381" s="67">
        <f>SUM(D375:D380)</f>
        <v>850</v>
      </c>
      <c r="E381" s="19">
        <f>SUM(E375:E380)</f>
        <v>101.02000000000001</v>
      </c>
      <c r="F381" s="13">
        <f>SUM(F375:F380)</f>
        <v>26.2</v>
      </c>
      <c r="G381" s="13">
        <f t="shared" ref="G381:I381" si="94">SUM(G375:G380)</f>
        <v>27.6</v>
      </c>
      <c r="H381" s="13">
        <f t="shared" si="94"/>
        <v>113.8</v>
      </c>
      <c r="I381" s="13">
        <f t="shared" si="94"/>
        <v>830.68</v>
      </c>
    </row>
    <row r="382" spans="1:9" x14ac:dyDescent="0.25">
      <c r="A382" s="75" t="s">
        <v>23</v>
      </c>
      <c r="B382" s="76"/>
      <c r="C382" s="76"/>
      <c r="D382" s="85"/>
      <c r="E382" s="19">
        <f>E373+E381</f>
        <v>148</v>
      </c>
      <c r="F382" s="36">
        <f>F373+F381</f>
        <v>44.2</v>
      </c>
      <c r="G382" s="36">
        <f t="shared" ref="G382:I382" si="95">G373+G381</f>
        <v>45.8</v>
      </c>
      <c r="H382" s="36">
        <f t="shared" si="95"/>
        <v>191.1</v>
      </c>
      <c r="I382" s="36">
        <f t="shared" si="95"/>
        <v>1390.67</v>
      </c>
    </row>
    <row r="383" spans="1:9" x14ac:dyDescent="0.25">
      <c r="A383" s="97" t="s">
        <v>24</v>
      </c>
      <c r="B383" s="98"/>
      <c r="C383" s="98"/>
      <c r="D383" s="98"/>
      <c r="E383" s="68">
        <f>148-E382</f>
        <v>0</v>
      </c>
      <c r="F383" s="25">
        <v>1</v>
      </c>
      <c r="G383" s="25">
        <v>1</v>
      </c>
      <c r="H383" s="25">
        <v>4</v>
      </c>
      <c r="I383" s="15" t="s">
        <v>17</v>
      </c>
    </row>
    <row r="384" spans="1:9" x14ac:dyDescent="0.25">
      <c r="A384" s="84" t="s">
        <v>0</v>
      </c>
      <c r="B384" s="84"/>
      <c r="C384" s="84"/>
      <c r="D384" s="1" t="s">
        <v>1</v>
      </c>
      <c r="E384" s="1"/>
      <c r="F384" s="1"/>
      <c r="G384" s="1"/>
      <c r="H384" s="1"/>
      <c r="I384" s="3"/>
    </row>
    <row r="385" spans="1:9" x14ac:dyDescent="0.25">
      <c r="A385" s="84" t="s">
        <v>2</v>
      </c>
      <c r="B385" s="84"/>
      <c r="C385" s="84"/>
      <c r="D385" s="1" t="s">
        <v>2</v>
      </c>
      <c r="E385" s="1"/>
      <c r="F385" s="1"/>
      <c r="G385" s="1"/>
      <c r="H385" s="1"/>
      <c r="I385" s="3"/>
    </row>
    <row r="386" spans="1:9" ht="14.45" customHeight="1" x14ac:dyDescent="0.25">
      <c r="A386" s="87" t="s">
        <v>109</v>
      </c>
      <c r="B386" s="87"/>
      <c r="C386" s="87"/>
      <c r="D386" s="1" t="s">
        <v>73</v>
      </c>
      <c r="E386" s="1"/>
      <c r="F386" s="1"/>
      <c r="G386" s="1"/>
      <c r="H386" s="1"/>
      <c r="I386" s="3"/>
    </row>
    <row r="387" spans="1:9" ht="14.45" customHeight="1" x14ac:dyDescent="0.25">
      <c r="A387" s="89" t="s">
        <v>110</v>
      </c>
      <c r="B387" s="89"/>
      <c r="C387" s="89"/>
      <c r="D387" s="90" t="s">
        <v>74</v>
      </c>
      <c r="E387" s="90"/>
      <c r="F387" s="90"/>
      <c r="G387" s="90"/>
      <c r="H387" s="1"/>
      <c r="I387" s="3"/>
    </row>
    <row r="388" spans="1:9" x14ac:dyDescent="0.25">
      <c r="A388" s="52" t="s">
        <v>3</v>
      </c>
      <c r="B388" s="52"/>
      <c r="C388" s="52"/>
      <c r="D388" s="90" t="s">
        <v>4</v>
      </c>
      <c r="E388" s="90"/>
      <c r="F388" s="1"/>
      <c r="G388" s="1"/>
      <c r="H388" s="52"/>
      <c r="I388" s="3"/>
    </row>
    <row r="389" spans="1:9" ht="15.75" x14ac:dyDescent="0.25">
      <c r="A389" s="86" t="s">
        <v>76</v>
      </c>
      <c r="B389" s="86"/>
      <c r="C389" s="86"/>
      <c r="D389" s="86"/>
      <c r="E389" s="86"/>
      <c r="F389" s="86"/>
      <c r="G389" s="86"/>
      <c r="H389" s="2"/>
      <c r="I389" s="3"/>
    </row>
    <row r="390" spans="1:9" ht="15.75" x14ac:dyDescent="0.25">
      <c r="A390" s="91" t="s">
        <v>68</v>
      </c>
      <c r="B390" s="91"/>
      <c r="C390" s="91"/>
      <c r="D390" s="91"/>
      <c r="E390" s="91"/>
      <c r="F390" s="91"/>
      <c r="G390" s="91"/>
      <c r="H390" s="114" t="s">
        <v>80</v>
      </c>
      <c r="I390" s="114"/>
    </row>
    <row r="391" spans="1:9" x14ac:dyDescent="0.25">
      <c r="A391" s="82" t="s">
        <v>64</v>
      </c>
      <c r="B391" s="82"/>
      <c r="C391" s="82"/>
      <c r="D391" s="82" t="s">
        <v>46</v>
      </c>
      <c r="E391" s="82"/>
      <c r="F391" s="82"/>
      <c r="G391" s="3"/>
      <c r="H391" s="3"/>
      <c r="I391" s="3"/>
    </row>
    <row r="392" spans="1:9" x14ac:dyDescent="0.25">
      <c r="A392" s="82" t="s">
        <v>7</v>
      </c>
      <c r="B392" s="82"/>
      <c r="C392" s="51"/>
      <c r="D392" s="51" t="s">
        <v>58</v>
      </c>
      <c r="E392" s="51"/>
      <c r="F392" s="51"/>
      <c r="G392" s="3"/>
      <c r="H392" s="3"/>
      <c r="I392" s="3"/>
    </row>
    <row r="393" spans="1:9" x14ac:dyDescent="0.25">
      <c r="A393" s="96" t="s">
        <v>9</v>
      </c>
      <c r="B393" s="96"/>
      <c r="C393" s="96"/>
      <c r="D393" s="96" t="s">
        <v>10</v>
      </c>
      <c r="E393" s="96"/>
      <c r="F393" s="96"/>
      <c r="G393" s="3"/>
      <c r="H393" s="3"/>
      <c r="I393" s="3"/>
    </row>
    <row r="394" spans="1:9" x14ac:dyDescent="0.25">
      <c r="A394" s="83" t="s">
        <v>11</v>
      </c>
      <c r="B394" s="78" t="s">
        <v>12</v>
      </c>
      <c r="C394" s="83" t="s">
        <v>13</v>
      </c>
      <c r="D394" s="83" t="s">
        <v>14</v>
      </c>
      <c r="E394" s="83" t="s">
        <v>25</v>
      </c>
      <c r="F394" s="83" t="s">
        <v>26</v>
      </c>
      <c r="G394" s="83"/>
      <c r="H394" s="83"/>
      <c r="I394" s="78" t="s">
        <v>27</v>
      </c>
    </row>
    <row r="395" spans="1:9" x14ac:dyDescent="0.25">
      <c r="A395" s="83"/>
      <c r="B395" s="78"/>
      <c r="C395" s="83"/>
      <c r="D395" s="83"/>
      <c r="E395" s="83"/>
      <c r="F395" s="50" t="s">
        <v>28</v>
      </c>
      <c r="G395" s="50" t="s">
        <v>29</v>
      </c>
      <c r="H395" s="50" t="s">
        <v>30</v>
      </c>
      <c r="I395" s="78"/>
    </row>
    <row r="396" spans="1:9" x14ac:dyDescent="0.25">
      <c r="A396" s="53" t="s">
        <v>81</v>
      </c>
      <c r="B396" s="54"/>
      <c r="C396" s="54"/>
      <c r="D396" s="54"/>
      <c r="E396" s="54"/>
      <c r="F396" s="54"/>
      <c r="G396" s="54"/>
      <c r="H396" s="54"/>
      <c r="I396" s="54"/>
    </row>
    <row r="397" spans="1:9" x14ac:dyDescent="0.25">
      <c r="A397" s="5">
        <v>2011</v>
      </c>
      <c r="B397" s="5">
        <v>206</v>
      </c>
      <c r="C397" s="6" t="s">
        <v>79</v>
      </c>
      <c r="D397" s="5">
        <v>160</v>
      </c>
      <c r="E397" s="8">
        <v>20.3</v>
      </c>
      <c r="F397" s="11">
        <v>11.7</v>
      </c>
      <c r="G397" s="11">
        <v>15.4</v>
      </c>
      <c r="H397" s="11">
        <v>35.9</v>
      </c>
      <c r="I397" s="12">
        <f t="shared" ref="I397:I400" si="96">F397*4.1+G397*9.3+H397*4.1</f>
        <v>338.38</v>
      </c>
    </row>
    <row r="398" spans="1:9" x14ac:dyDescent="0.25">
      <c r="A398" s="5">
        <v>2008</v>
      </c>
      <c r="B398" s="5">
        <v>430</v>
      </c>
      <c r="C398" s="6" t="s">
        <v>15</v>
      </c>
      <c r="D398" s="5">
        <v>200</v>
      </c>
      <c r="E398" s="66">
        <v>2.5</v>
      </c>
      <c r="F398" s="11">
        <v>0</v>
      </c>
      <c r="G398" s="11">
        <v>0</v>
      </c>
      <c r="H398" s="11">
        <v>9.6999999999999993</v>
      </c>
      <c r="I398" s="12">
        <f t="shared" si="96"/>
        <v>39.769999999999996</v>
      </c>
    </row>
    <row r="399" spans="1:9" x14ac:dyDescent="0.25">
      <c r="A399" s="5">
        <v>2008</v>
      </c>
      <c r="B399" s="5" t="s">
        <v>17</v>
      </c>
      <c r="C399" s="6" t="s">
        <v>22</v>
      </c>
      <c r="D399" s="5">
        <v>20</v>
      </c>
      <c r="E399" s="8">
        <v>2.06</v>
      </c>
      <c r="F399" s="11">
        <v>1.3</v>
      </c>
      <c r="G399" s="11">
        <v>0.2</v>
      </c>
      <c r="H399" s="11">
        <v>8.5</v>
      </c>
      <c r="I399" s="12">
        <f t="shared" si="96"/>
        <v>42.039999999999992</v>
      </c>
    </row>
    <row r="400" spans="1:9" x14ac:dyDescent="0.25">
      <c r="A400" s="5">
        <v>2008</v>
      </c>
      <c r="B400" s="5" t="s">
        <v>17</v>
      </c>
      <c r="C400" s="6" t="s">
        <v>48</v>
      </c>
      <c r="D400" s="5">
        <v>150</v>
      </c>
      <c r="E400" s="66">
        <v>36</v>
      </c>
      <c r="F400" s="11">
        <v>2.2999999999999998</v>
      </c>
      <c r="G400" s="11">
        <v>0.8</v>
      </c>
      <c r="H400" s="11">
        <v>31.5</v>
      </c>
      <c r="I400" s="12">
        <f t="shared" si="96"/>
        <v>146.01999999999998</v>
      </c>
    </row>
    <row r="401" spans="1:9" x14ac:dyDescent="0.25">
      <c r="A401" s="75" t="s">
        <v>19</v>
      </c>
      <c r="B401" s="76"/>
      <c r="C401" s="76"/>
      <c r="D401" s="67">
        <f>SUM(D397:D400)</f>
        <v>530</v>
      </c>
      <c r="E401" s="19">
        <f t="shared" ref="E401:I401" si="97">SUM(E397:E400)</f>
        <v>60.86</v>
      </c>
      <c r="F401" s="13">
        <f t="shared" si="97"/>
        <v>15.3</v>
      </c>
      <c r="G401" s="13">
        <f t="shared" si="97"/>
        <v>16.399999999999999</v>
      </c>
      <c r="H401" s="13">
        <f t="shared" si="97"/>
        <v>85.6</v>
      </c>
      <c r="I401" s="13">
        <f t="shared" si="97"/>
        <v>566.20999999999992</v>
      </c>
    </row>
    <row r="402" spans="1:9" x14ac:dyDescent="0.25">
      <c r="A402" s="92" t="s">
        <v>75</v>
      </c>
      <c r="B402" s="80"/>
      <c r="C402" s="80"/>
      <c r="D402" s="79"/>
      <c r="E402" s="80"/>
      <c r="F402" s="79"/>
      <c r="G402" s="79"/>
      <c r="H402" s="79"/>
      <c r="I402" s="81"/>
    </row>
    <row r="403" spans="1:9" x14ac:dyDescent="0.25">
      <c r="A403" s="69"/>
      <c r="B403" s="69"/>
      <c r="C403" s="70" t="s">
        <v>69</v>
      </c>
      <c r="D403" s="42">
        <v>200</v>
      </c>
      <c r="E403" s="71">
        <v>16</v>
      </c>
      <c r="F403" s="44">
        <v>3</v>
      </c>
      <c r="G403" s="40">
        <v>3.2</v>
      </c>
      <c r="H403" s="40">
        <v>5.9</v>
      </c>
      <c r="I403" s="40">
        <f>F403*4.1+G403*9.3+H403*4.1</f>
        <v>66.25</v>
      </c>
    </row>
    <row r="404" spans="1:9" x14ac:dyDescent="0.25">
      <c r="A404" s="93" t="s">
        <v>19</v>
      </c>
      <c r="B404" s="94"/>
      <c r="C404" s="95"/>
      <c r="D404" s="43">
        <f>SUM(D403)</f>
        <v>200</v>
      </c>
      <c r="E404" s="72">
        <f>SUM(E403)</f>
        <v>16</v>
      </c>
      <c r="F404" s="41">
        <f t="shared" ref="F404:I404" si="98">SUM(F403)</f>
        <v>3</v>
      </c>
      <c r="G404" s="41">
        <f t="shared" si="98"/>
        <v>3.2</v>
      </c>
      <c r="H404" s="41">
        <f t="shared" si="98"/>
        <v>5.9</v>
      </c>
      <c r="I404" s="41">
        <f t="shared" si="98"/>
        <v>66.25</v>
      </c>
    </row>
    <row r="405" spans="1:9" x14ac:dyDescent="0.25">
      <c r="A405" s="55" t="s">
        <v>82</v>
      </c>
      <c r="B405" s="56"/>
      <c r="C405" s="56"/>
      <c r="D405" s="56"/>
      <c r="E405" s="56"/>
      <c r="F405" s="56"/>
      <c r="G405" s="56"/>
      <c r="H405" s="56"/>
      <c r="I405" s="56"/>
    </row>
    <row r="406" spans="1:9" x14ac:dyDescent="0.25">
      <c r="A406" s="5">
        <v>2008</v>
      </c>
      <c r="B406" s="5">
        <v>2</v>
      </c>
      <c r="C406" s="6" t="s">
        <v>20</v>
      </c>
      <c r="D406" s="5">
        <v>60</v>
      </c>
      <c r="E406" s="66">
        <v>12</v>
      </c>
      <c r="F406" s="11">
        <v>0.5</v>
      </c>
      <c r="G406" s="11">
        <v>0.1</v>
      </c>
      <c r="H406" s="11">
        <v>1</v>
      </c>
      <c r="I406" s="12">
        <f>F406*4.1+G406*9.3+H406*4.1</f>
        <v>7.08</v>
      </c>
    </row>
    <row r="407" spans="1:9" x14ac:dyDescent="0.25">
      <c r="A407" s="5">
        <v>2011</v>
      </c>
      <c r="B407" s="5">
        <v>99</v>
      </c>
      <c r="C407" s="6" t="s">
        <v>65</v>
      </c>
      <c r="D407" s="5">
        <v>250</v>
      </c>
      <c r="E407" s="66">
        <v>16.46</v>
      </c>
      <c r="F407" s="11">
        <v>5.0999999999999996</v>
      </c>
      <c r="G407" s="11">
        <v>9.4</v>
      </c>
      <c r="H407" s="11">
        <v>28.1</v>
      </c>
      <c r="I407" s="12">
        <f>F407*4.1+G407*9.3+H407*4.1</f>
        <v>223.54000000000002</v>
      </c>
    </row>
    <row r="408" spans="1:9" x14ac:dyDescent="0.25">
      <c r="A408" s="5">
        <v>2011</v>
      </c>
      <c r="B408" s="5">
        <v>139</v>
      </c>
      <c r="C408" s="6" t="s">
        <v>105</v>
      </c>
      <c r="D408" s="5">
        <v>200</v>
      </c>
      <c r="E408" s="66">
        <v>51.44</v>
      </c>
      <c r="F408" s="11">
        <v>20.100000000000001</v>
      </c>
      <c r="G408" s="11">
        <v>17.5</v>
      </c>
      <c r="H408" s="11">
        <v>48.4</v>
      </c>
      <c r="I408" s="12">
        <f t="shared" ref="I408:I410" si="99">F408*4.1+G408*9.3+H408*4.1</f>
        <v>443.59999999999997</v>
      </c>
    </row>
    <row r="409" spans="1:9" x14ac:dyDescent="0.25">
      <c r="A409" s="5">
        <v>2008</v>
      </c>
      <c r="B409" s="5">
        <v>438</v>
      </c>
      <c r="C409" s="6" t="s">
        <v>55</v>
      </c>
      <c r="D409" s="5">
        <v>180</v>
      </c>
      <c r="E409" s="66">
        <v>5.18</v>
      </c>
      <c r="F409" s="11">
        <v>0.1</v>
      </c>
      <c r="G409" s="11">
        <v>0.1</v>
      </c>
      <c r="H409" s="11">
        <v>16.7</v>
      </c>
      <c r="I409" s="12">
        <f t="shared" si="99"/>
        <v>69.809999999999988</v>
      </c>
    </row>
    <row r="410" spans="1:9" x14ac:dyDescent="0.25">
      <c r="A410" s="5">
        <v>2008</v>
      </c>
      <c r="B410" s="5" t="s">
        <v>17</v>
      </c>
      <c r="C410" s="6" t="s">
        <v>22</v>
      </c>
      <c r="D410" s="5">
        <v>20</v>
      </c>
      <c r="E410" s="8">
        <v>2.06</v>
      </c>
      <c r="F410" s="11">
        <v>1.3</v>
      </c>
      <c r="G410" s="11">
        <v>0.2</v>
      </c>
      <c r="H410" s="11">
        <v>8.5</v>
      </c>
      <c r="I410" s="12">
        <f t="shared" si="99"/>
        <v>42.039999999999992</v>
      </c>
    </row>
    <row r="411" spans="1:9" x14ac:dyDescent="0.25">
      <c r="A411" s="75" t="s">
        <v>19</v>
      </c>
      <c r="B411" s="76"/>
      <c r="C411" s="76"/>
      <c r="D411" s="67">
        <f>SUM(D406:D410)</f>
        <v>710</v>
      </c>
      <c r="E411" s="19">
        <f t="shared" ref="E411:I411" si="100">SUM(E406:E410)</f>
        <v>87.140000000000015</v>
      </c>
      <c r="F411" s="13">
        <f t="shared" si="100"/>
        <v>27.100000000000005</v>
      </c>
      <c r="G411" s="13">
        <f t="shared" si="100"/>
        <v>27.3</v>
      </c>
      <c r="H411" s="13">
        <f t="shared" si="100"/>
        <v>102.7</v>
      </c>
      <c r="I411" s="13">
        <f t="shared" si="100"/>
        <v>786.06999999999994</v>
      </c>
    </row>
    <row r="412" spans="1:9" x14ac:dyDescent="0.25">
      <c r="A412" s="75" t="s">
        <v>23</v>
      </c>
      <c r="B412" s="76"/>
      <c r="C412" s="76"/>
      <c r="D412" s="85"/>
      <c r="E412" s="19">
        <f>E411+E401+E404</f>
        <v>164</v>
      </c>
      <c r="F412" s="13">
        <f>F411+F401+F404</f>
        <v>45.400000000000006</v>
      </c>
      <c r="G412" s="13">
        <f t="shared" ref="G412:I412" si="101">G411+G401+G404</f>
        <v>46.900000000000006</v>
      </c>
      <c r="H412" s="13">
        <f t="shared" si="101"/>
        <v>194.20000000000002</v>
      </c>
      <c r="I412" s="13">
        <f t="shared" si="101"/>
        <v>1418.5299999999997</v>
      </c>
    </row>
    <row r="413" spans="1:9" x14ac:dyDescent="0.25">
      <c r="A413" s="75" t="s">
        <v>24</v>
      </c>
      <c r="B413" s="76"/>
      <c r="C413" s="76"/>
      <c r="D413" s="76"/>
      <c r="E413" s="73">
        <f>164-E412</f>
        <v>0</v>
      </c>
      <c r="F413" s="65">
        <v>1</v>
      </c>
      <c r="G413" s="25">
        <v>1</v>
      </c>
      <c r="H413" s="25">
        <v>4</v>
      </c>
      <c r="I413" s="15" t="s">
        <v>17</v>
      </c>
    </row>
    <row r="414" spans="1:9" x14ac:dyDescent="0.25">
      <c r="A414" s="77" t="s">
        <v>9</v>
      </c>
      <c r="B414" s="77"/>
      <c r="C414" s="77"/>
      <c r="D414" s="88" t="s">
        <v>31</v>
      </c>
      <c r="E414" s="88"/>
      <c r="F414" s="88"/>
      <c r="G414" s="16"/>
      <c r="H414" s="17"/>
      <c r="I414" s="22"/>
    </row>
    <row r="415" spans="1:9" x14ac:dyDescent="0.25">
      <c r="A415" s="53" t="s">
        <v>81</v>
      </c>
      <c r="B415" s="54"/>
      <c r="C415" s="54"/>
      <c r="D415" s="54"/>
      <c r="E415" s="54"/>
      <c r="F415" s="54"/>
      <c r="G415" s="54"/>
      <c r="H415" s="54"/>
      <c r="I415" s="54"/>
    </row>
    <row r="416" spans="1:9" x14ac:dyDescent="0.25">
      <c r="A416" s="5">
        <v>2011</v>
      </c>
      <c r="B416" s="5">
        <v>206</v>
      </c>
      <c r="C416" s="6" t="s">
        <v>79</v>
      </c>
      <c r="D416" s="5">
        <v>180</v>
      </c>
      <c r="E416" s="8">
        <v>25.8</v>
      </c>
      <c r="F416" s="11">
        <v>16.600000000000001</v>
      </c>
      <c r="G416" s="11">
        <v>17.8</v>
      </c>
      <c r="H416" s="11">
        <v>35.799999999999997</v>
      </c>
      <c r="I416" s="12">
        <f t="shared" ref="I416:I419" si="102">F416*4.1+G416*9.3+H416*4.1</f>
        <v>380.38</v>
      </c>
    </row>
    <row r="417" spans="1:9" x14ac:dyDescent="0.25">
      <c r="A417" s="5">
        <v>2008</v>
      </c>
      <c r="B417" s="5">
        <v>430</v>
      </c>
      <c r="C417" s="6" t="s">
        <v>15</v>
      </c>
      <c r="D417" s="5">
        <v>200</v>
      </c>
      <c r="E417" s="66">
        <v>2.5</v>
      </c>
      <c r="F417" s="11">
        <v>0</v>
      </c>
      <c r="G417" s="11">
        <v>0</v>
      </c>
      <c r="H417" s="11">
        <v>9.6999999999999993</v>
      </c>
      <c r="I417" s="12">
        <f t="shared" si="102"/>
        <v>39.769999999999996</v>
      </c>
    </row>
    <row r="418" spans="1:9" x14ac:dyDescent="0.25">
      <c r="A418" s="5">
        <v>2008</v>
      </c>
      <c r="B418" s="5" t="s">
        <v>17</v>
      </c>
      <c r="C418" s="6" t="s">
        <v>22</v>
      </c>
      <c r="D418" s="5">
        <v>20</v>
      </c>
      <c r="E418" s="8">
        <v>2.06</v>
      </c>
      <c r="F418" s="11">
        <v>1.3</v>
      </c>
      <c r="G418" s="11">
        <v>0.2</v>
      </c>
      <c r="H418" s="11">
        <v>8.5</v>
      </c>
      <c r="I418" s="12">
        <f t="shared" si="102"/>
        <v>42.039999999999992</v>
      </c>
    </row>
    <row r="419" spans="1:9" x14ac:dyDescent="0.25">
      <c r="A419" s="5">
        <v>2008</v>
      </c>
      <c r="B419" s="5" t="s">
        <v>17</v>
      </c>
      <c r="C419" s="6" t="s">
        <v>18</v>
      </c>
      <c r="D419" s="5">
        <v>150</v>
      </c>
      <c r="E419" s="66">
        <v>22.5</v>
      </c>
      <c r="F419" s="11">
        <v>0.6</v>
      </c>
      <c r="G419" s="11">
        <v>0.6</v>
      </c>
      <c r="H419" s="11">
        <v>14.7</v>
      </c>
      <c r="I419" s="12">
        <f t="shared" si="102"/>
        <v>68.309999999999988</v>
      </c>
    </row>
    <row r="420" spans="1:9" x14ac:dyDescent="0.25">
      <c r="A420" s="75" t="s">
        <v>19</v>
      </c>
      <c r="B420" s="76"/>
      <c r="C420" s="76"/>
      <c r="D420" s="67">
        <f>SUM(D416:D419)</f>
        <v>550</v>
      </c>
      <c r="E420" s="19">
        <f>SUM(E416:E419)</f>
        <v>52.86</v>
      </c>
      <c r="F420" s="13">
        <f>SUM(F416:F419)</f>
        <v>18.500000000000004</v>
      </c>
      <c r="G420" s="13">
        <f t="shared" ref="G420:I420" si="103">SUM(G416:G419)</f>
        <v>18.600000000000001</v>
      </c>
      <c r="H420" s="13">
        <f t="shared" si="103"/>
        <v>68.7</v>
      </c>
      <c r="I420" s="13">
        <f t="shared" si="103"/>
        <v>530.49999999999989</v>
      </c>
    </row>
    <row r="421" spans="1:9" x14ac:dyDescent="0.25">
      <c r="A421" s="55" t="s">
        <v>82</v>
      </c>
      <c r="B421" s="56"/>
      <c r="C421" s="56"/>
      <c r="D421" s="56"/>
      <c r="E421" s="56"/>
      <c r="F421" s="56"/>
      <c r="G421" s="56"/>
      <c r="H421" s="56"/>
      <c r="I421" s="56"/>
    </row>
    <row r="422" spans="1:9" x14ac:dyDescent="0.25">
      <c r="A422" s="47">
        <v>2008</v>
      </c>
      <c r="B422" s="47">
        <v>2</v>
      </c>
      <c r="C422" s="48" t="s">
        <v>20</v>
      </c>
      <c r="D422" s="47">
        <v>100</v>
      </c>
      <c r="E422" s="49">
        <v>20</v>
      </c>
      <c r="F422" s="40">
        <v>1.4</v>
      </c>
      <c r="G422" s="40">
        <v>0.2</v>
      </c>
      <c r="H422" s="40">
        <v>8.3000000000000007</v>
      </c>
      <c r="I422" s="40">
        <f>F422*4.1+G422*9.3+H422*4.1</f>
        <v>41.63</v>
      </c>
    </row>
    <row r="423" spans="1:9" x14ac:dyDescent="0.25">
      <c r="A423" s="5">
        <v>2011</v>
      </c>
      <c r="B423" s="5">
        <v>99</v>
      </c>
      <c r="C423" s="6" t="s">
        <v>65</v>
      </c>
      <c r="D423" s="5">
        <v>250</v>
      </c>
      <c r="E423" s="66">
        <v>16.46</v>
      </c>
      <c r="F423" s="11">
        <v>5.0999999999999996</v>
      </c>
      <c r="G423" s="11">
        <v>9.4</v>
      </c>
      <c r="H423" s="11">
        <v>28.1</v>
      </c>
      <c r="I423" s="12">
        <f>F423*4.1+G423*9.3+H423*4.1</f>
        <v>223.54000000000002</v>
      </c>
    </row>
    <row r="424" spans="1:9" x14ac:dyDescent="0.25">
      <c r="A424" s="5">
        <v>2011</v>
      </c>
      <c r="B424" s="5">
        <v>139</v>
      </c>
      <c r="C424" s="6" t="s">
        <v>105</v>
      </c>
      <c r="D424" s="5">
        <v>200</v>
      </c>
      <c r="E424" s="8">
        <v>51.44</v>
      </c>
      <c r="F424" s="11">
        <v>20.100000000000001</v>
      </c>
      <c r="G424" s="11">
        <v>17.5</v>
      </c>
      <c r="H424" s="11">
        <v>48.4</v>
      </c>
      <c r="I424" s="12">
        <f t="shared" ref="I424:I426" si="104">F424*4.1+G424*9.3+H424*4.1</f>
        <v>443.59999999999997</v>
      </c>
    </row>
    <row r="425" spans="1:9" x14ac:dyDescent="0.25">
      <c r="A425" s="5">
        <v>2008</v>
      </c>
      <c r="B425" s="5">
        <v>438</v>
      </c>
      <c r="C425" s="6" t="s">
        <v>55</v>
      </c>
      <c r="D425" s="5">
        <v>180</v>
      </c>
      <c r="E425" s="66">
        <v>5.18</v>
      </c>
      <c r="F425" s="11">
        <v>0.1</v>
      </c>
      <c r="G425" s="11">
        <v>0.1</v>
      </c>
      <c r="H425" s="11">
        <v>16.7</v>
      </c>
      <c r="I425" s="12">
        <f t="shared" si="104"/>
        <v>69.809999999999988</v>
      </c>
    </row>
    <row r="426" spans="1:9" x14ac:dyDescent="0.25">
      <c r="A426" s="5">
        <v>2008</v>
      </c>
      <c r="B426" s="5" t="s">
        <v>17</v>
      </c>
      <c r="C426" s="6" t="s">
        <v>22</v>
      </c>
      <c r="D426" s="5">
        <v>20</v>
      </c>
      <c r="E426" s="8">
        <v>2.06</v>
      </c>
      <c r="F426" s="11">
        <v>1.3</v>
      </c>
      <c r="G426" s="11">
        <v>0.2</v>
      </c>
      <c r="H426" s="11">
        <v>8.5</v>
      </c>
      <c r="I426" s="12">
        <f t="shared" si="104"/>
        <v>42.039999999999992</v>
      </c>
    </row>
    <row r="427" spans="1:9" x14ac:dyDescent="0.25">
      <c r="A427" s="75" t="s">
        <v>19</v>
      </c>
      <c r="B427" s="76"/>
      <c r="C427" s="76"/>
      <c r="D427" s="67">
        <f>SUM(D422:D426)</f>
        <v>750</v>
      </c>
      <c r="E427" s="19">
        <f t="shared" ref="E427:I427" si="105">SUM(E422:E426)</f>
        <v>95.140000000000015</v>
      </c>
      <c r="F427" s="13">
        <f t="shared" si="105"/>
        <v>28.000000000000004</v>
      </c>
      <c r="G427" s="13">
        <f t="shared" si="105"/>
        <v>27.400000000000002</v>
      </c>
      <c r="H427" s="13">
        <f t="shared" si="105"/>
        <v>110.00000000000001</v>
      </c>
      <c r="I427" s="13">
        <f t="shared" si="105"/>
        <v>820.61999999999989</v>
      </c>
    </row>
    <row r="428" spans="1:9" x14ac:dyDescent="0.25">
      <c r="A428" s="75" t="s">
        <v>23</v>
      </c>
      <c r="B428" s="76"/>
      <c r="C428" s="76"/>
      <c r="D428" s="85"/>
      <c r="E428" s="19">
        <f>E420+E427</f>
        <v>148</v>
      </c>
      <c r="F428" s="13">
        <f>F427+F420</f>
        <v>46.500000000000007</v>
      </c>
      <c r="G428" s="13">
        <f t="shared" ref="G428:I428" si="106">G427+G420</f>
        <v>46</v>
      </c>
      <c r="H428" s="13">
        <f t="shared" si="106"/>
        <v>178.70000000000002</v>
      </c>
      <c r="I428" s="13">
        <f t="shared" si="106"/>
        <v>1351.12</v>
      </c>
    </row>
    <row r="429" spans="1:9" x14ac:dyDescent="0.25">
      <c r="A429" s="75" t="s">
        <v>24</v>
      </c>
      <c r="B429" s="76"/>
      <c r="C429" s="76"/>
      <c r="D429" s="76"/>
      <c r="E429" s="68">
        <f>148-E428</f>
        <v>0</v>
      </c>
      <c r="F429" s="14">
        <v>1</v>
      </c>
      <c r="G429" s="14">
        <v>1</v>
      </c>
      <c r="H429" s="14">
        <v>4</v>
      </c>
      <c r="I429" s="15" t="s">
        <v>17</v>
      </c>
    </row>
    <row r="430" spans="1:9" x14ac:dyDescent="0.25">
      <c r="A430" s="27"/>
      <c r="B430" s="27"/>
      <c r="C430" s="27"/>
      <c r="D430" s="27"/>
      <c r="E430" s="30"/>
      <c r="F430" s="28"/>
      <c r="G430" s="28"/>
      <c r="H430" s="28"/>
      <c r="I430" s="15"/>
    </row>
    <row r="431" spans="1:9" x14ac:dyDescent="0.25">
      <c r="A431" s="27"/>
      <c r="B431" s="27"/>
      <c r="C431" s="27"/>
      <c r="D431" s="27"/>
      <c r="E431" s="30"/>
      <c r="F431" s="28"/>
      <c r="G431" s="28"/>
      <c r="H431" s="28"/>
      <c r="I431" s="15"/>
    </row>
    <row r="434" spans="1:9" x14ac:dyDescent="0.25">
      <c r="A434" s="84" t="s">
        <v>0</v>
      </c>
      <c r="B434" s="84"/>
      <c r="C434" s="84"/>
      <c r="D434" s="1" t="s">
        <v>1</v>
      </c>
      <c r="E434" s="1"/>
      <c r="F434" s="1"/>
      <c r="G434" s="1"/>
      <c r="H434" s="1"/>
      <c r="I434" s="3"/>
    </row>
    <row r="435" spans="1:9" x14ac:dyDescent="0.25">
      <c r="A435" s="84" t="s">
        <v>2</v>
      </c>
      <c r="B435" s="84"/>
      <c r="C435" s="84"/>
      <c r="D435" s="1" t="s">
        <v>2</v>
      </c>
      <c r="E435" s="1"/>
      <c r="F435" s="1"/>
      <c r="G435" s="1"/>
      <c r="H435" s="1"/>
      <c r="I435" s="3"/>
    </row>
    <row r="436" spans="1:9" ht="14.45" customHeight="1" x14ac:dyDescent="0.25">
      <c r="A436" s="87" t="s">
        <v>109</v>
      </c>
      <c r="B436" s="87"/>
      <c r="C436" s="87"/>
      <c r="D436" s="1" t="s">
        <v>73</v>
      </c>
      <c r="E436" s="1"/>
      <c r="F436" s="1"/>
      <c r="G436" s="1"/>
      <c r="H436" s="1"/>
      <c r="I436" s="3"/>
    </row>
    <row r="437" spans="1:9" ht="14.45" customHeight="1" x14ac:dyDescent="0.25">
      <c r="A437" s="89" t="s">
        <v>110</v>
      </c>
      <c r="B437" s="89"/>
      <c r="C437" s="89"/>
      <c r="D437" s="90" t="s">
        <v>74</v>
      </c>
      <c r="E437" s="90"/>
      <c r="F437" s="90"/>
      <c r="G437" s="90"/>
      <c r="H437" s="1"/>
      <c r="I437" s="3"/>
    </row>
    <row r="438" spans="1:9" x14ac:dyDescent="0.25">
      <c r="A438" s="52" t="s">
        <v>3</v>
      </c>
      <c r="B438" s="52"/>
      <c r="C438" s="52"/>
      <c r="D438" s="90" t="s">
        <v>4</v>
      </c>
      <c r="E438" s="90"/>
      <c r="F438" s="1"/>
      <c r="G438" s="1"/>
      <c r="H438" s="52"/>
      <c r="I438" s="3"/>
    </row>
    <row r="439" spans="1:9" ht="15.75" x14ac:dyDescent="0.25">
      <c r="A439" s="86" t="s">
        <v>76</v>
      </c>
      <c r="B439" s="86"/>
      <c r="C439" s="86"/>
      <c r="D439" s="86"/>
      <c r="E439" s="86"/>
      <c r="F439" s="86"/>
      <c r="G439" s="86"/>
      <c r="H439" s="2"/>
      <c r="I439" s="3"/>
    </row>
    <row r="440" spans="1:9" ht="15.75" x14ac:dyDescent="0.25">
      <c r="A440" s="91" t="s">
        <v>68</v>
      </c>
      <c r="B440" s="91"/>
      <c r="C440" s="91"/>
      <c r="D440" s="91"/>
      <c r="E440" s="91"/>
      <c r="F440" s="91"/>
      <c r="G440" s="91"/>
      <c r="H440" s="114" t="s">
        <v>80</v>
      </c>
      <c r="I440" s="114"/>
    </row>
    <row r="441" spans="1:9" x14ac:dyDescent="0.25">
      <c r="A441" s="82" t="s">
        <v>66</v>
      </c>
      <c r="B441" s="82"/>
      <c r="C441" s="82"/>
      <c r="D441" s="82" t="s">
        <v>54</v>
      </c>
      <c r="E441" s="82"/>
      <c r="F441" s="82"/>
      <c r="G441" s="3"/>
      <c r="H441" s="3"/>
      <c r="I441" s="3"/>
    </row>
    <row r="442" spans="1:9" x14ac:dyDescent="0.25">
      <c r="A442" s="82" t="s">
        <v>7</v>
      </c>
      <c r="B442" s="82"/>
      <c r="C442" s="51"/>
      <c r="D442" s="51" t="s">
        <v>58</v>
      </c>
      <c r="E442" s="51"/>
      <c r="F442" s="51"/>
      <c r="G442" s="3"/>
      <c r="H442" s="3"/>
      <c r="I442" s="3"/>
    </row>
    <row r="443" spans="1:9" x14ac:dyDescent="0.25">
      <c r="A443" s="96" t="s">
        <v>9</v>
      </c>
      <c r="B443" s="96"/>
      <c r="C443" s="96"/>
      <c r="D443" s="96" t="s">
        <v>10</v>
      </c>
      <c r="E443" s="96"/>
      <c r="F443" s="96"/>
      <c r="G443" s="3"/>
      <c r="H443" s="3"/>
      <c r="I443" s="3"/>
    </row>
    <row r="444" spans="1:9" x14ac:dyDescent="0.25">
      <c r="A444" s="83" t="s">
        <v>11</v>
      </c>
      <c r="B444" s="78" t="s">
        <v>12</v>
      </c>
      <c r="C444" s="83" t="s">
        <v>13</v>
      </c>
      <c r="D444" s="83" t="s">
        <v>14</v>
      </c>
      <c r="E444" s="83" t="s">
        <v>25</v>
      </c>
      <c r="F444" s="83" t="s">
        <v>26</v>
      </c>
      <c r="G444" s="83"/>
      <c r="H444" s="83"/>
      <c r="I444" s="78" t="s">
        <v>27</v>
      </c>
    </row>
    <row r="445" spans="1:9" x14ac:dyDescent="0.25">
      <c r="A445" s="83"/>
      <c r="B445" s="78"/>
      <c r="C445" s="83"/>
      <c r="D445" s="83"/>
      <c r="E445" s="83"/>
      <c r="F445" s="50" t="s">
        <v>28</v>
      </c>
      <c r="G445" s="50" t="s">
        <v>29</v>
      </c>
      <c r="H445" s="50" t="s">
        <v>30</v>
      </c>
      <c r="I445" s="78"/>
    </row>
    <row r="446" spans="1:9" x14ac:dyDescent="0.25">
      <c r="A446" s="53" t="s">
        <v>81</v>
      </c>
      <c r="B446" s="54"/>
      <c r="C446" s="54"/>
      <c r="D446" s="54"/>
      <c r="E446" s="54"/>
      <c r="F446" s="54"/>
      <c r="G446" s="54"/>
      <c r="H446" s="54"/>
      <c r="I446" s="54"/>
    </row>
    <row r="447" spans="1:9" ht="22.5" x14ac:dyDescent="0.25">
      <c r="A447" s="5">
        <v>2008</v>
      </c>
      <c r="B447" s="5">
        <v>184</v>
      </c>
      <c r="C447" s="6" t="s">
        <v>106</v>
      </c>
      <c r="D447" s="5">
        <v>150</v>
      </c>
      <c r="E447" s="8">
        <v>10.82</v>
      </c>
      <c r="F447" s="11">
        <v>10.7</v>
      </c>
      <c r="G447" s="11">
        <v>14.2</v>
      </c>
      <c r="H447" s="11">
        <v>25.4</v>
      </c>
      <c r="I447" s="12">
        <f>F447*4.1+G447*9.3+H447*4.1</f>
        <v>280.07</v>
      </c>
    </row>
    <row r="448" spans="1:9" x14ac:dyDescent="0.25">
      <c r="A448" s="5">
        <v>2008</v>
      </c>
      <c r="B448" s="5">
        <v>430</v>
      </c>
      <c r="C448" s="6" t="s">
        <v>15</v>
      </c>
      <c r="D448" s="5">
        <v>200</v>
      </c>
      <c r="E448" s="66">
        <v>2.5</v>
      </c>
      <c r="F448" s="11">
        <v>0</v>
      </c>
      <c r="G448" s="11">
        <v>0</v>
      </c>
      <c r="H448" s="11">
        <v>9.6999999999999993</v>
      </c>
      <c r="I448" s="12">
        <f t="shared" ref="I448" si="107">F448*4.1+G448*9.3+H448*4.1</f>
        <v>39.769999999999996</v>
      </c>
    </row>
    <row r="449" spans="1:9" x14ac:dyDescent="0.25">
      <c r="A449" s="5">
        <v>2008</v>
      </c>
      <c r="B449" s="5" t="s">
        <v>17</v>
      </c>
      <c r="C449" s="6" t="s">
        <v>51</v>
      </c>
      <c r="D449" s="5">
        <v>50</v>
      </c>
      <c r="E449" s="8">
        <v>7.9</v>
      </c>
      <c r="F449" s="11">
        <v>3.8</v>
      </c>
      <c r="G449" s="11">
        <v>1.5</v>
      </c>
      <c r="H449" s="11">
        <v>25.7</v>
      </c>
      <c r="I449" s="12">
        <f>F449*4.1+G449*9.3+H449*4.1</f>
        <v>134.89999999999998</v>
      </c>
    </row>
    <row r="450" spans="1:9" x14ac:dyDescent="0.25">
      <c r="A450" s="5">
        <v>2008</v>
      </c>
      <c r="B450" s="5" t="s">
        <v>17</v>
      </c>
      <c r="C450" s="6" t="s">
        <v>37</v>
      </c>
      <c r="D450" s="5">
        <v>100</v>
      </c>
      <c r="E450" s="8">
        <v>28.97</v>
      </c>
      <c r="F450" s="11">
        <v>0.8</v>
      </c>
      <c r="G450" s="11">
        <v>0.2</v>
      </c>
      <c r="H450" s="11">
        <v>7.5</v>
      </c>
      <c r="I450" s="12">
        <f t="shared" ref="I450" si="108">F450*4.1+G450*9.3+H450*4.1</f>
        <v>35.89</v>
      </c>
    </row>
    <row r="451" spans="1:9" x14ac:dyDescent="0.25">
      <c r="A451" s="75" t="s">
        <v>19</v>
      </c>
      <c r="B451" s="76"/>
      <c r="C451" s="76"/>
      <c r="D451" s="67">
        <f>SUM(D447:D450)</f>
        <v>500</v>
      </c>
      <c r="E451" s="19">
        <f>SUM(E447:E450)</f>
        <v>50.19</v>
      </c>
      <c r="F451" s="13">
        <f>SUM(F447:F450)</f>
        <v>15.3</v>
      </c>
      <c r="G451" s="13">
        <f t="shared" ref="G451:I451" si="109">SUM(G447:G450)</f>
        <v>15.899999999999999</v>
      </c>
      <c r="H451" s="13">
        <f>SUM(H447:H450)</f>
        <v>68.3</v>
      </c>
      <c r="I451" s="13">
        <f t="shared" si="109"/>
        <v>490.62999999999994</v>
      </c>
    </row>
    <row r="452" spans="1:9" x14ac:dyDescent="0.25">
      <c r="A452" s="92" t="s">
        <v>75</v>
      </c>
      <c r="B452" s="80"/>
      <c r="C452" s="80"/>
      <c r="D452" s="79"/>
      <c r="E452" s="80"/>
      <c r="F452" s="79"/>
      <c r="G452" s="79"/>
      <c r="H452" s="79"/>
      <c r="I452" s="81"/>
    </row>
    <row r="453" spans="1:9" x14ac:dyDescent="0.25">
      <c r="A453" s="69"/>
      <c r="B453" s="69"/>
      <c r="C453" s="70" t="s">
        <v>69</v>
      </c>
      <c r="D453" s="42">
        <v>200</v>
      </c>
      <c r="E453" s="71">
        <v>16</v>
      </c>
      <c r="F453" s="44">
        <v>3</v>
      </c>
      <c r="G453" s="40">
        <v>3.2</v>
      </c>
      <c r="H453" s="40">
        <v>5.9</v>
      </c>
      <c r="I453" s="40">
        <f>F453*4.1+G453*9.3+H453*4.1</f>
        <v>66.25</v>
      </c>
    </row>
    <row r="454" spans="1:9" x14ac:dyDescent="0.25">
      <c r="A454" s="93" t="s">
        <v>19</v>
      </c>
      <c r="B454" s="94"/>
      <c r="C454" s="95"/>
      <c r="D454" s="43">
        <f>SUM(D453)</f>
        <v>200</v>
      </c>
      <c r="E454" s="72">
        <f>SUM(E453)</f>
        <v>16</v>
      </c>
      <c r="F454" s="41">
        <f t="shared" ref="F454:I454" si="110">SUM(F453)</f>
        <v>3</v>
      </c>
      <c r="G454" s="41">
        <f t="shared" si="110"/>
        <v>3.2</v>
      </c>
      <c r="H454" s="41">
        <f t="shared" si="110"/>
        <v>5.9</v>
      </c>
      <c r="I454" s="41">
        <f t="shared" si="110"/>
        <v>66.25</v>
      </c>
    </row>
    <row r="455" spans="1:9" x14ac:dyDescent="0.25">
      <c r="A455" s="55" t="s">
        <v>82</v>
      </c>
      <c r="B455" s="56"/>
      <c r="C455" s="56"/>
      <c r="D455" s="56"/>
      <c r="E455" s="56"/>
      <c r="F455" s="56"/>
      <c r="G455" s="56"/>
      <c r="H455" s="56"/>
      <c r="I455" s="56"/>
    </row>
    <row r="456" spans="1:9" x14ac:dyDescent="0.25">
      <c r="A456" s="5">
        <v>2011</v>
      </c>
      <c r="B456" s="5">
        <v>47</v>
      </c>
      <c r="C456" s="6" t="s">
        <v>41</v>
      </c>
      <c r="D456" s="5">
        <v>60</v>
      </c>
      <c r="E456" s="66">
        <v>8.51</v>
      </c>
      <c r="F456" s="11">
        <v>1</v>
      </c>
      <c r="G456" s="11">
        <v>1.9</v>
      </c>
      <c r="H456" s="11">
        <v>3.7</v>
      </c>
      <c r="I456" s="12">
        <f>F456*4.1+G456*9.3+H456*4.1</f>
        <v>36.940000000000005</v>
      </c>
    </row>
    <row r="457" spans="1:9" ht="22.5" x14ac:dyDescent="0.25">
      <c r="A457" s="5">
        <v>2011</v>
      </c>
      <c r="B457" s="5">
        <v>82</v>
      </c>
      <c r="C457" s="6" t="s">
        <v>49</v>
      </c>
      <c r="D457" s="5">
        <v>250</v>
      </c>
      <c r="E457" s="66">
        <v>16.739999999999998</v>
      </c>
      <c r="F457" s="11">
        <v>4.8</v>
      </c>
      <c r="G457" s="11">
        <v>6.7</v>
      </c>
      <c r="H457" s="11">
        <v>34.6</v>
      </c>
      <c r="I457" s="12">
        <f t="shared" ref="I457:I460" si="111">F457*4.1+G457*9.3+H457*4.1</f>
        <v>223.85</v>
      </c>
    </row>
    <row r="458" spans="1:9" ht="22.5" x14ac:dyDescent="0.25">
      <c r="A458" s="5">
        <v>2008</v>
      </c>
      <c r="B458" s="5">
        <v>371</v>
      </c>
      <c r="C458" s="6" t="s">
        <v>107</v>
      </c>
      <c r="D458" s="5">
        <v>200</v>
      </c>
      <c r="E458" s="8">
        <v>68</v>
      </c>
      <c r="F458" s="11">
        <v>19.2</v>
      </c>
      <c r="G458" s="11">
        <v>17.5</v>
      </c>
      <c r="H458" s="11">
        <v>46.6</v>
      </c>
      <c r="I458" s="12">
        <f t="shared" si="111"/>
        <v>432.53</v>
      </c>
    </row>
    <row r="459" spans="1:9" x14ac:dyDescent="0.25">
      <c r="A459" s="5">
        <v>2008</v>
      </c>
      <c r="B459" s="5">
        <v>430</v>
      </c>
      <c r="C459" s="6" t="s">
        <v>15</v>
      </c>
      <c r="D459" s="5">
        <v>200</v>
      </c>
      <c r="E459" s="66">
        <v>2.5</v>
      </c>
      <c r="F459" s="11">
        <v>0</v>
      </c>
      <c r="G459" s="11">
        <v>0</v>
      </c>
      <c r="H459" s="11">
        <v>9.6999999999999993</v>
      </c>
      <c r="I459" s="12">
        <f t="shared" si="111"/>
        <v>39.769999999999996</v>
      </c>
    </row>
    <row r="460" spans="1:9" x14ac:dyDescent="0.25">
      <c r="A460" s="5">
        <v>2008</v>
      </c>
      <c r="B460" s="5" t="s">
        <v>17</v>
      </c>
      <c r="C460" s="6" t="s">
        <v>22</v>
      </c>
      <c r="D460" s="5">
        <v>20</v>
      </c>
      <c r="E460" s="66">
        <v>2.06</v>
      </c>
      <c r="F460" s="11">
        <v>1.3</v>
      </c>
      <c r="G460" s="11">
        <v>0.2</v>
      </c>
      <c r="H460" s="11">
        <v>8.5</v>
      </c>
      <c r="I460" s="12">
        <f t="shared" si="111"/>
        <v>42.039999999999992</v>
      </c>
    </row>
    <row r="461" spans="1:9" x14ac:dyDescent="0.25">
      <c r="A461" s="75" t="s">
        <v>19</v>
      </c>
      <c r="B461" s="76"/>
      <c r="C461" s="76"/>
      <c r="D461" s="67">
        <f>SUM(D456:D460)</f>
        <v>730</v>
      </c>
      <c r="E461" s="19">
        <f t="shared" ref="E461:I461" si="112">SUM(E456:E460)</f>
        <v>97.81</v>
      </c>
      <c r="F461" s="13">
        <f t="shared" si="112"/>
        <v>26.3</v>
      </c>
      <c r="G461" s="13">
        <f t="shared" si="112"/>
        <v>26.3</v>
      </c>
      <c r="H461" s="13">
        <f t="shared" si="112"/>
        <v>103.10000000000001</v>
      </c>
      <c r="I461" s="13">
        <f t="shared" si="112"/>
        <v>775.12999999999988</v>
      </c>
    </row>
    <row r="462" spans="1:9" x14ac:dyDescent="0.25">
      <c r="A462" s="75" t="s">
        <v>23</v>
      </c>
      <c r="B462" s="76"/>
      <c r="C462" s="76"/>
      <c r="D462" s="85"/>
      <c r="E462" s="19">
        <f>E461+E451+E454</f>
        <v>164</v>
      </c>
      <c r="F462" s="13">
        <f>F461+F451+F454</f>
        <v>44.6</v>
      </c>
      <c r="G462" s="13">
        <f t="shared" ref="G462:I462" si="113">G461+G451+G454</f>
        <v>45.400000000000006</v>
      </c>
      <c r="H462" s="13">
        <f t="shared" si="113"/>
        <v>177.3</v>
      </c>
      <c r="I462" s="13">
        <f t="shared" si="113"/>
        <v>1332.0099999999998</v>
      </c>
    </row>
    <row r="463" spans="1:9" x14ac:dyDescent="0.25">
      <c r="A463" s="75" t="s">
        <v>24</v>
      </c>
      <c r="B463" s="76"/>
      <c r="C463" s="76"/>
      <c r="D463" s="76"/>
      <c r="E463" s="73">
        <f>164-E462</f>
        <v>0</v>
      </c>
      <c r="F463" s="14">
        <v>1</v>
      </c>
      <c r="G463" s="14">
        <v>1</v>
      </c>
      <c r="H463" s="14">
        <v>4</v>
      </c>
      <c r="I463" s="15" t="s">
        <v>17</v>
      </c>
    </row>
    <row r="464" spans="1:9" x14ac:dyDescent="0.25">
      <c r="A464" s="77" t="s">
        <v>9</v>
      </c>
      <c r="B464" s="77"/>
      <c r="C464" s="77"/>
      <c r="D464" s="88" t="s">
        <v>31</v>
      </c>
      <c r="E464" s="88"/>
      <c r="F464" s="88"/>
      <c r="G464" s="16"/>
      <c r="H464" s="17"/>
      <c r="I464" s="22"/>
    </row>
    <row r="465" spans="1:9" x14ac:dyDescent="0.25">
      <c r="A465" s="53" t="s">
        <v>81</v>
      </c>
      <c r="B465" s="54"/>
      <c r="C465" s="54"/>
      <c r="D465" s="54"/>
      <c r="E465" s="54"/>
      <c r="F465" s="54"/>
      <c r="G465" s="54"/>
      <c r="H465" s="54"/>
      <c r="I465" s="54"/>
    </row>
    <row r="466" spans="1:9" ht="22.5" x14ac:dyDescent="0.25">
      <c r="A466" s="5">
        <v>2008</v>
      </c>
      <c r="B466" s="5">
        <v>184</v>
      </c>
      <c r="C466" s="6" t="s">
        <v>108</v>
      </c>
      <c r="D466" s="5">
        <v>200</v>
      </c>
      <c r="E466" s="8">
        <v>16.2</v>
      </c>
      <c r="F466" s="11">
        <v>15.2</v>
      </c>
      <c r="G466" s="11">
        <v>17</v>
      </c>
      <c r="H466" s="11">
        <v>39.6</v>
      </c>
      <c r="I466" s="12">
        <f>F466*4.1+G466*9.3+H466*4.1</f>
        <v>382.78</v>
      </c>
    </row>
    <row r="467" spans="1:9" x14ac:dyDescent="0.25">
      <c r="A467" s="5">
        <v>2008</v>
      </c>
      <c r="B467" s="5">
        <v>430</v>
      </c>
      <c r="C467" s="6" t="s">
        <v>15</v>
      </c>
      <c r="D467" s="5">
        <v>200</v>
      </c>
      <c r="E467" s="66">
        <v>2.5</v>
      </c>
      <c r="F467" s="11">
        <v>0</v>
      </c>
      <c r="G467" s="11">
        <v>0</v>
      </c>
      <c r="H467" s="11">
        <v>9.6999999999999993</v>
      </c>
      <c r="I467" s="12">
        <f t="shared" ref="I467:I469" si="114">F467*4.1+G467*9.3+H467*4.1</f>
        <v>39.769999999999996</v>
      </c>
    </row>
    <row r="468" spans="1:9" x14ac:dyDescent="0.25">
      <c r="A468" s="5">
        <v>2008</v>
      </c>
      <c r="B468" s="5"/>
      <c r="C468" s="6" t="s">
        <v>51</v>
      </c>
      <c r="D468" s="5">
        <v>30</v>
      </c>
      <c r="E468" s="66">
        <v>4.74</v>
      </c>
      <c r="F468" s="11">
        <v>2.2999999999999998</v>
      </c>
      <c r="G468" s="11">
        <v>0.9</v>
      </c>
      <c r="H468" s="11">
        <v>15.4</v>
      </c>
      <c r="I468" s="12">
        <f t="shared" si="114"/>
        <v>80.94</v>
      </c>
    </row>
    <row r="469" spans="1:9" x14ac:dyDescent="0.25">
      <c r="A469" s="5">
        <v>2008</v>
      </c>
      <c r="B469" s="5" t="s">
        <v>17</v>
      </c>
      <c r="C469" s="6" t="s">
        <v>18</v>
      </c>
      <c r="D469" s="5">
        <v>120</v>
      </c>
      <c r="E469" s="8">
        <v>18</v>
      </c>
      <c r="F469" s="11">
        <v>0.48</v>
      </c>
      <c r="G469" s="11">
        <v>0.48</v>
      </c>
      <c r="H469" s="11">
        <v>11.76</v>
      </c>
      <c r="I469" s="12">
        <f t="shared" si="114"/>
        <v>54.647999999999996</v>
      </c>
    </row>
    <row r="470" spans="1:9" x14ac:dyDescent="0.25">
      <c r="A470" s="75" t="s">
        <v>19</v>
      </c>
      <c r="B470" s="76"/>
      <c r="C470" s="76"/>
      <c r="D470" s="67">
        <f>SUM(D466:D469)</f>
        <v>550</v>
      </c>
      <c r="E470" s="19">
        <f>SUM(E466:E469)</f>
        <v>41.44</v>
      </c>
      <c r="F470" s="13">
        <f>SUM(F466:F469)</f>
        <v>17.98</v>
      </c>
      <c r="G470" s="13">
        <f t="shared" ref="G470:I470" si="115">SUM(G466:G469)</f>
        <v>18.38</v>
      </c>
      <c r="H470" s="13">
        <f>SUM(H466:H469)</f>
        <v>76.460000000000008</v>
      </c>
      <c r="I470" s="13">
        <f t="shared" si="115"/>
        <v>558.13799999999992</v>
      </c>
    </row>
    <row r="471" spans="1:9" x14ac:dyDescent="0.25">
      <c r="A471" s="55" t="s">
        <v>82</v>
      </c>
      <c r="B471" s="56"/>
      <c r="C471" s="56"/>
      <c r="D471" s="56"/>
      <c r="E471" s="56"/>
      <c r="F471" s="56"/>
      <c r="G471" s="56"/>
      <c r="H471" s="56"/>
      <c r="I471" s="56"/>
    </row>
    <row r="472" spans="1:9" x14ac:dyDescent="0.25">
      <c r="A472" s="47">
        <v>2011</v>
      </c>
      <c r="B472" s="47">
        <v>47</v>
      </c>
      <c r="C472" s="48" t="s">
        <v>41</v>
      </c>
      <c r="D472" s="47">
        <v>100</v>
      </c>
      <c r="E472" s="49">
        <v>14.17</v>
      </c>
      <c r="F472" s="40">
        <v>1.5</v>
      </c>
      <c r="G472" s="40">
        <v>1.9</v>
      </c>
      <c r="H472" s="40">
        <v>3.7</v>
      </c>
      <c r="I472" s="40">
        <f>F472*4.1+G472*9.3+H472*4.1</f>
        <v>38.99</v>
      </c>
    </row>
    <row r="473" spans="1:9" ht="22.5" x14ac:dyDescent="0.25">
      <c r="A473" s="5">
        <v>2011</v>
      </c>
      <c r="B473" s="5">
        <v>82</v>
      </c>
      <c r="C473" s="6" t="s">
        <v>49</v>
      </c>
      <c r="D473" s="5">
        <v>250</v>
      </c>
      <c r="E473" s="66">
        <v>16.739999999999998</v>
      </c>
      <c r="F473" s="11">
        <v>4.8</v>
      </c>
      <c r="G473" s="11">
        <v>6.7</v>
      </c>
      <c r="H473" s="11">
        <v>34.6</v>
      </c>
      <c r="I473" s="12">
        <f t="shared" ref="I473:I476" si="116">F473*4.1+G473*9.3+H473*4.1</f>
        <v>223.85</v>
      </c>
    </row>
    <row r="474" spans="1:9" ht="22.5" x14ac:dyDescent="0.25">
      <c r="A474" s="5">
        <v>2008</v>
      </c>
      <c r="B474" s="5">
        <v>371</v>
      </c>
      <c r="C474" s="6" t="s">
        <v>107</v>
      </c>
      <c r="D474" s="5">
        <v>200</v>
      </c>
      <c r="E474" s="8">
        <v>68</v>
      </c>
      <c r="F474" s="11">
        <v>19.2</v>
      </c>
      <c r="G474" s="11">
        <v>17.5</v>
      </c>
      <c r="H474" s="11">
        <v>46.6</v>
      </c>
      <c r="I474" s="12">
        <f t="shared" si="116"/>
        <v>432.53</v>
      </c>
    </row>
    <row r="475" spans="1:9" x14ac:dyDescent="0.25">
      <c r="A475" s="5">
        <v>2008</v>
      </c>
      <c r="B475" s="5">
        <v>430</v>
      </c>
      <c r="C475" s="6" t="s">
        <v>15</v>
      </c>
      <c r="D475" s="5">
        <v>200</v>
      </c>
      <c r="E475" s="66">
        <v>2.5</v>
      </c>
      <c r="F475" s="11">
        <v>0</v>
      </c>
      <c r="G475" s="11">
        <v>0</v>
      </c>
      <c r="H475" s="11">
        <v>9.6999999999999993</v>
      </c>
      <c r="I475" s="12">
        <f t="shared" si="116"/>
        <v>39.769999999999996</v>
      </c>
    </row>
    <row r="476" spans="1:9" x14ac:dyDescent="0.25">
      <c r="A476" s="5">
        <v>2008</v>
      </c>
      <c r="B476" s="5" t="s">
        <v>17</v>
      </c>
      <c r="C476" s="6" t="s">
        <v>22</v>
      </c>
      <c r="D476" s="5">
        <v>50</v>
      </c>
      <c r="E476" s="66">
        <v>5.15</v>
      </c>
      <c r="F476" s="11">
        <v>1.3</v>
      </c>
      <c r="G476" s="11">
        <v>0.44</v>
      </c>
      <c r="H476" s="11">
        <v>21.2</v>
      </c>
      <c r="I476" s="12">
        <f t="shared" si="116"/>
        <v>96.341999999999985</v>
      </c>
    </row>
    <row r="477" spans="1:9" x14ac:dyDescent="0.25">
      <c r="A477" s="75" t="s">
        <v>19</v>
      </c>
      <c r="B477" s="76"/>
      <c r="C477" s="76"/>
      <c r="D477" s="67">
        <f>SUM(D472:D476)</f>
        <v>800</v>
      </c>
      <c r="E477" s="19">
        <f t="shared" ref="E477:I477" si="117">SUM(E472:E476)</f>
        <v>106.56</v>
      </c>
      <c r="F477" s="13">
        <f t="shared" si="117"/>
        <v>26.8</v>
      </c>
      <c r="G477" s="13">
        <f t="shared" si="117"/>
        <v>26.540000000000003</v>
      </c>
      <c r="H477" s="13">
        <f t="shared" si="117"/>
        <v>115.80000000000001</v>
      </c>
      <c r="I477" s="13">
        <f t="shared" si="117"/>
        <v>831.48199999999986</v>
      </c>
    </row>
    <row r="478" spans="1:9" x14ac:dyDescent="0.25">
      <c r="A478" s="75" t="s">
        <v>23</v>
      </c>
      <c r="B478" s="76"/>
      <c r="C478" s="76"/>
      <c r="D478" s="85"/>
      <c r="E478" s="23">
        <f>E470+E477</f>
        <v>148</v>
      </c>
      <c r="F478" s="13">
        <f>F477+F470</f>
        <v>44.78</v>
      </c>
      <c r="G478" s="13">
        <f>G477+G470</f>
        <v>44.92</v>
      </c>
      <c r="H478" s="13">
        <f>H477+H470</f>
        <v>192.26000000000002</v>
      </c>
      <c r="I478" s="13">
        <f>I477+I470</f>
        <v>1389.62</v>
      </c>
    </row>
    <row r="479" spans="1:9" x14ac:dyDescent="0.25">
      <c r="A479" s="75" t="s">
        <v>24</v>
      </c>
      <c r="B479" s="76"/>
      <c r="C479" s="76"/>
      <c r="D479" s="76"/>
      <c r="E479" s="68">
        <f>148-E478</f>
        <v>0</v>
      </c>
      <c r="F479" s="18">
        <v>1</v>
      </c>
      <c r="G479" s="14">
        <v>1</v>
      </c>
      <c r="H479" s="14">
        <v>4</v>
      </c>
      <c r="I479" s="15" t="s">
        <v>17</v>
      </c>
    </row>
  </sheetData>
  <mergeCells count="329">
    <mergeCell ref="A479:D479"/>
    <mergeCell ref="A463:D463"/>
    <mergeCell ref="A464:C464"/>
    <mergeCell ref="D464:F464"/>
    <mergeCell ref="A470:C470"/>
    <mergeCell ref="A477:C477"/>
    <mergeCell ref="A478:D478"/>
    <mergeCell ref="I444:I445"/>
    <mergeCell ref="A451:C451"/>
    <mergeCell ref="A452:I452"/>
    <mergeCell ref="A454:C454"/>
    <mergeCell ref="A461:C461"/>
    <mergeCell ref="A462:D462"/>
    <mergeCell ref="A442:B442"/>
    <mergeCell ref="A443:C443"/>
    <mergeCell ref="D443:F443"/>
    <mergeCell ref="A444:A445"/>
    <mergeCell ref="B444:B445"/>
    <mergeCell ref="C444:C445"/>
    <mergeCell ref="D444:D445"/>
    <mergeCell ref="E444:E445"/>
    <mergeCell ref="F444:H444"/>
    <mergeCell ref="A439:G439"/>
    <mergeCell ref="A440:G440"/>
    <mergeCell ref="H440:I440"/>
    <mergeCell ref="A441:C441"/>
    <mergeCell ref="D441:F441"/>
    <mergeCell ref="A429:D429"/>
    <mergeCell ref="A434:C434"/>
    <mergeCell ref="A435:C435"/>
    <mergeCell ref="A437:C437"/>
    <mergeCell ref="A436:C436"/>
    <mergeCell ref="D437:G437"/>
    <mergeCell ref="D438:E438"/>
    <mergeCell ref="A413:D413"/>
    <mergeCell ref="A414:C414"/>
    <mergeCell ref="D414:F414"/>
    <mergeCell ref="A420:C420"/>
    <mergeCell ref="A427:C427"/>
    <mergeCell ref="A428:D428"/>
    <mergeCell ref="I394:I395"/>
    <mergeCell ref="A401:C401"/>
    <mergeCell ref="A402:I402"/>
    <mergeCell ref="A404:C404"/>
    <mergeCell ref="A411:C411"/>
    <mergeCell ref="A412:D412"/>
    <mergeCell ref="A392:B392"/>
    <mergeCell ref="A393:C393"/>
    <mergeCell ref="D393:F393"/>
    <mergeCell ref="A394:A395"/>
    <mergeCell ref="B394:B395"/>
    <mergeCell ref="C394:C395"/>
    <mergeCell ref="D394:D395"/>
    <mergeCell ref="E394:E395"/>
    <mergeCell ref="F394:H394"/>
    <mergeCell ref="A389:G389"/>
    <mergeCell ref="A390:G390"/>
    <mergeCell ref="H390:I390"/>
    <mergeCell ref="A391:C391"/>
    <mergeCell ref="D391:F391"/>
    <mergeCell ref="A383:D383"/>
    <mergeCell ref="A384:C384"/>
    <mergeCell ref="A385:C385"/>
    <mergeCell ref="A387:C387"/>
    <mergeCell ref="A386:C386"/>
    <mergeCell ref="D387:G387"/>
    <mergeCell ref="D388:E388"/>
    <mergeCell ref="A366:D366"/>
    <mergeCell ref="A367:C367"/>
    <mergeCell ref="D367:F367"/>
    <mergeCell ref="A373:C373"/>
    <mergeCell ref="A381:C381"/>
    <mergeCell ref="A382:D382"/>
    <mergeCell ref="I346:I347"/>
    <mergeCell ref="A353:C353"/>
    <mergeCell ref="A354:I354"/>
    <mergeCell ref="A356:C356"/>
    <mergeCell ref="A364:C364"/>
    <mergeCell ref="A365:D365"/>
    <mergeCell ref="A344:B344"/>
    <mergeCell ref="A345:C345"/>
    <mergeCell ref="D345:F345"/>
    <mergeCell ref="A346:A347"/>
    <mergeCell ref="B346:B347"/>
    <mergeCell ref="C346:C347"/>
    <mergeCell ref="D346:D347"/>
    <mergeCell ref="E346:E347"/>
    <mergeCell ref="F346:H346"/>
    <mergeCell ref="A341:G341"/>
    <mergeCell ref="A342:G342"/>
    <mergeCell ref="H342:I342"/>
    <mergeCell ref="A343:C343"/>
    <mergeCell ref="D343:F343"/>
    <mergeCell ref="A334:D334"/>
    <mergeCell ref="A336:C336"/>
    <mergeCell ref="A337:C337"/>
    <mergeCell ref="A339:C339"/>
    <mergeCell ref="A338:C338"/>
    <mergeCell ref="D339:G339"/>
    <mergeCell ref="D340:E340"/>
    <mergeCell ref="A317:D317"/>
    <mergeCell ref="A318:C318"/>
    <mergeCell ref="D318:F318"/>
    <mergeCell ref="A324:C324"/>
    <mergeCell ref="A332:C332"/>
    <mergeCell ref="A333:D333"/>
    <mergeCell ref="I297:I298"/>
    <mergeCell ref="A304:C304"/>
    <mergeCell ref="A305:I305"/>
    <mergeCell ref="A307:C307"/>
    <mergeCell ref="A315:C315"/>
    <mergeCell ref="A316:D316"/>
    <mergeCell ref="A295:B295"/>
    <mergeCell ref="A296:C296"/>
    <mergeCell ref="D296:F296"/>
    <mergeCell ref="A297:A298"/>
    <mergeCell ref="B297:B298"/>
    <mergeCell ref="C297:C298"/>
    <mergeCell ref="D297:D298"/>
    <mergeCell ref="E297:E298"/>
    <mergeCell ref="F297:H297"/>
    <mergeCell ref="A292:G292"/>
    <mergeCell ref="A293:G293"/>
    <mergeCell ref="H293:I293"/>
    <mergeCell ref="A294:C294"/>
    <mergeCell ref="D294:F294"/>
    <mergeCell ref="A286:D286"/>
    <mergeCell ref="A287:C287"/>
    <mergeCell ref="A288:C288"/>
    <mergeCell ref="A290:C290"/>
    <mergeCell ref="A289:C289"/>
    <mergeCell ref="D290:G290"/>
    <mergeCell ref="D291:E291"/>
    <mergeCell ref="A269:D269"/>
    <mergeCell ref="A270:C270"/>
    <mergeCell ref="D270:F270"/>
    <mergeCell ref="A276:C276"/>
    <mergeCell ref="A284:C284"/>
    <mergeCell ref="A285:D285"/>
    <mergeCell ref="I249:I250"/>
    <mergeCell ref="A256:C256"/>
    <mergeCell ref="A257:I257"/>
    <mergeCell ref="A259:C259"/>
    <mergeCell ref="A267:C267"/>
    <mergeCell ref="A268:D268"/>
    <mergeCell ref="A247:B247"/>
    <mergeCell ref="A248:C248"/>
    <mergeCell ref="D248:F248"/>
    <mergeCell ref="A249:A250"/>
    <mergeCell ref="B249:B250"/>
    <mergeCell ref="C249:C250"/>
    <mergeCell ref="D249:D250"/>
    <mergeCell ref="E249:E250"/>
    <mergeCell ref="F249:H249"/>
    <mergeCell ref="A244:G244"/>
    <mergeCell ref="A245:G245"/>
    <mergeCell ref="H245:I245"/>
    <mergeCell ref="A246:C246"/>
    <mergeCell ref="D246:F246"/>
    <mergeCell ref="A238:D238"/>
    <mergeCell ref="A239:C239"/>
    <mergeCell ref="A240:C240"/>
    <mergeCell ref="A242:C242"/>
    <mergeCell ref="A241:C241"/>
    <mergeCell ref="D242:G242"/>
    <mergeCell ref="D243:E243"/>
    <mergeCell ref="A222:D222"/>
    <mergeCell ref="A223:C223"/>
    <mergeCell ref="D223:F223"/>
    <mergeCell ref="A228:C228"/>
    <mergeCell ref="A236:C236"/>
    <mergeCell ref="A237:D237"/>
    <mergeCell ref="I202:I203"/>
    <mergeCell ref="A209:C209"/>
    <mergeCell ref="A210:I210"/>
    <mergeCell ref="A212:C212"/>
    <mergeCell ref="A220:C220"/>
    <mergeCell ref="A221:D221"/>
    <mergeCell ref="A200:B200"/>
    <mergeCell ref="A201:C201"/>
    <mergeCell ref="D201:F201"/>
    <mergeCell ref="A202:A203"/>
    <mergeCell ref="B202:B203"/>
    <mergeCell ref="C202:C203"/>
    <mergeCell ref="D202:D203"/>
    <mergeCell ref="E202:E203"/>
    <mergeCell ref="F202:H202"/>
    <mergeCell ref="A197:G197"/>
    <mergeCell ref="A198:G198"/>
    <mergeCell ref="H198:I198"/>
    <mergeCell ref="A199:C199"/>
    <mergeCell ref="D199:F199"/>
    <mergeCell ref="A190:D190"/>
    <mergeCell ref="A192:C192"/>
    <mergeCell ref="A193:C193"/>
    <mergeCell ref="A195:C195"/>
    <mergeCell ref="A194:C194"/>
    <mergeCell ref="D195:G195"/>
    <mergeCell ref="D196:E196"/>
    <mergeCell ref="A174:D174"/>
    <mergeCell ref="A175:C175"/>
    <mergeCell ref="D175:F175"/>
    <mergeCell ref="A180:C180"/>
    <mergeCell ref="A188:C188"/>
    <mergeCell ref="A189:D189"/>
    <mergeCell ref="I155:I156"/>
    <mergeCell ref="A161:C161"/>
    <mergeCell ref="A162:I162"/>
    <mergeCell ref="A164:C164"/>
    <mergeCell ref="A172:C172"/>
    <mergeCell ref="A173:D173"/>
    <mergeCell ref="A153:B153"/>
    <mergeCell ref="A154:C154"/>
    <mergeCell ref="D154:F154"/>
    <mergeCell ref="A155:A156"/>
    <mergeCell ref="B155:B156"/>
    <mergeCell ref="C155:C156"/>
    <mergeCell ref="D155:D156"/>
    <mergeCell ref="E155:E156"/>
    <mergeCell ref="F155:H155"/>
    <mergeCell ref="A150:G150"/>
    <mergeCell ref="A151:G151"/>
    <mergeCell ref="H151:I151"/>
    <mergeCell ref="A152:C152"/>
    <mergeCell ref="D152:F152"/>
    <mergeCell ref="A144:D144"/>
    <mergeCell ref="A145:C145"/>
    <mergeCell ref="A146:C146"/>
    <mergeCell ref="A148:C148"/>
    <mergeCell ref="A147:C147"/>
    <mergeCell ref="D148:G148"/>
    <mergeCell ref="D149:E149"/>
    <mergeCell ref="A127:D127"/>
    <mergeCell ref="A128:C128"/>
    <mergeCell ref="D128:F128"/>
    <mergeCell ref="A134:C134"/>
    <mergeCell ref="A142:C142"/>
    <mergeCell ref="A143:D143"/>
    <mergeCell ref="I107:I108"/>
    <mergeCell ref="A114:C114"/>
    <mergeCell ref="A115:I115"/>
    <mergeCell ref="A117:C117"/>
    <mergeCell ref="A125:C125"/>
    <mergeCell ref="A126:D126"/>
    <mergeCell ref="A105:B105"/>
    <mergeCell ref="A106:C106"/>
    <mergeCell ref="D106:F106"/>
    <mergeCell ref="A107:A108"/>
    <mergeCell ref="B107:B108"/>
    <mergeCell ref="C107:C108"/>
    <mergeCell ref="D107:D108"/>
    <mergeCell ref="E107:E108"/>
    <mergeCell ref="F107:H107"/>
    <mergeCell ref="A102:G102"/>
    <mergeCell ref="A103:G103"/>
    <mergeCell ref="H103:I103"/>
    <mergeCell ref="A104:C104"/>
    <mergeCell ref="D104:F104"/>
    <mergeCell ref="A94:D94"/>
    <mergeCell ref="A97:C97"/>
    <mergeCell ref="A98:C98"/>
    <mergeCell ref="A100:C100"/>
    <mergeCell ref="A99:C99"/>
    <mergeCell ref="D100:G100"/>
    <mergeCell ref="D101:E101"/>
    <mergeCell ref="A78:D78"/>
    <mergeCell ref="A79:C79"/>
    <mergeCell ref="D79:F79"/>
    <mergeCell ref="A85:C85"/>
    <mergeCell ref="A92:C92"/>
    <mergeCell ref="A93:D93"/>
    <mergeCell ref="I59:I60"/>
    <mergeCell ref="A66:C66"/>
    <mergeCell ref="A67:I67"/>
    <mergeCell ref="A69:C69"/>
    <mergeCell ref="A76:C76"/>
    <mergeCell ref="A77:D77"/>
    <mergeCell ref="A57:B57"/>
    <mergeCell ref="A58:C58"/>
    <mergeCell ref="D58:F58"/>
    <mergeCell ref="A59:A60"/>
    <mergeCell ref="B59:B60"/>
    <mergeCell ref="C59:C60"/>
    <mergeCell ref="D59:D60"/>
    <mergeCell ref="E59:E60"/>
    <mergeCell ref="F59:H59"/>
    <mergeCell ref="A54:G54"/>
    <mergeCell ref="A55:G55"/>
    <mergeCell ref="H55:I55"/>
    <mergeCell ref="A56:C56"/>
    <mergeCell ref="D56:F56"/>
    <mergeCell ref="A46:D46"/>
    <mergeCell ref="A49:C49"/>
    <mergeCell ref="A50:C50"/>
    <mergeCell ref="A52:C52"/>
    <mergeCell ref="A51:C51"/>
    <mergeCell ref="D52:G52"/>
    <mergeCell ref="D53:E53"/>
    <mergeCell ref="A30:D30"/>
    <mergeCell ref="A31:C31"/>
    <mergeCell ref="D31:F31"/>
    <mergeCell ref="A37:C37"/>
    <mergeCell ref="A44:C44"/>
    <mergeCell ref="A45:D45"/>
    <mergeCell ref="I11:I12"/>
    <mergeCell ref="A18:C18"/>
    <mergeCell ref="A19:I19"/>
    <mergeCell ref="A21:C21"/>
    <mergeCell ref="A28:C28"/>
    <mergeCell ref="A29:D29"/>
    <mergeCell ref="A11:A12"/>
    <mergeCell ref="B11:B12"/>
    <mergeCell ref="C11:C12"/>
    <mergeCell ref="D11:D12"/>
    <mergeCell ref="E11:E12"/>
    <mergeCell ref="F11:H11"/>
    <mergeCell ref="A6:G6"/>
    <mergeCell ref="A7:G7"/>
    <mergeCell ref="H7:I7"/>
    <mergeCell ref="D8:F8"/>
    <mergeCell ref="A9:B9"/>
    <mergeCell ref="A10:C10"/>
    <mergeCell ref="D10:F10"/>
    <mergeCell ref="A1:C1"/>
    <mergeCell ref="A2:C2"/>
    <mergeCell ref="A4:C4"/>
    <mergeCell ref="A3:C3"/>
    <mergeCell ref="D4:G4"/>
    <mergeCell ref="D5:E5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ВЫБОР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Андрей</dc:creator>
  <cp:lastModifiedBy>002</cp:lastModifiedBy>
  <cp:lastPrinted>2025-01-29T12:51:15Z</cp:lastPrinted>
  <dcterms:created xsi:type="dcterms:W3CDTF">2023-03-10T07:03:41Z</dcterms:created>
  <dcterms:modified xsi:type="dcterms:W3CDTF">2025-03-04T13:29:11Z</dcterms:modified>
</cp:coreProperties>
</file>